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YUNTAMIENTO\ECONOMIA\PRESUPUESTOS\2021\"/>
    </mc:Choice>
  </mc:AlternateContent>
  <bookViews>
    <workbookView xWindow="0" yWindow="0" windowWidth="28800" windowHeight="12300"/>
  </bookViews>
  <sheets>
    <sheet name="INGRESOS 2021" sheetId="3" r:id="rId1"/>
    <sheet name="GASTOS 2021" sheetId="1" r:id="rId2"/>
    <sheet name="RESUMEN" sheetId="2" r:id="rId3"/>
    <sheet name="COMPARATIVA GASTOS ARTICULOS" sheetId="4" r:id="rId4"/>
    <sheet name="COMPARATIVA INGRESOS ARTICULO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5" l="1"/>
  <c r="B25" i="5"/>
  <c r="B23" i="4"/>
  <c r="C23" i="4"/>
  <c r="C59" i="3"/>
  <c r="C29" i="2"/>
  <c r="B29" i="2"/>
  <c r="E28" i="2"/>
  <c r="D28" i="2"/>
  <c r="E27" i="2"/>
  <c r="D27" i="2"/>
  <c r="D26" i="2"/>
  <c r="E25" i="2"/>
  <c r="D25" i="2"/>
  <c r="D24" i="2"/>
  <c r="E23" i="2"/>
  <c r="D23" i="2"/>
  <c r="E22" i="2"/>
  <c r="D22" i="2"/>
  <c r="E21" i="2"/>
  <c r="D21" i="2"/>
  <c r="E20" i="2"/>
  <c r="D20" i="2"/>
  <c r="E19" i="2"/>
  <c r="D19" i="2"/>
  <c r="C14" i="2"/>
  <c r="B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  <c r="E4" i="2"/>
  <c r="D4" i="2"/>
  <c r="E29" i="2" l="1"/>
  <c r="E14" i="2"/>
  <c r="D14" i="2"/>
  <c r="D29" i="2"/>
  <c r="D136" i="1" l="1"/>
</calcChain>
</file>

<file path=xl/comments1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rFont val="Arial"/>
            <family val="2"/>
          </rPr>
          <t>IBI urbana
IBI Rústica
IBI Especial
Vehículos</t>
        </r>
      </text>
    </comment>
    <comment ref="A5" authorId="0" shapeId="0">
      <text>
        <r>
          <rPr>
            <sz val="10"/>
            <rFont val="Arial"/>
            <family val="2"/>
          </rPr>
          <t>Impuesto construcciones</t>
        </r>
      </text>
    </comment>
  </commentList>
</comments>
</file>

<file path=xl/sharedStrings.xml><?xml version="1.0" encoding="utf-8"?>
<sst xmlns="http://schemas.openxmlformats.org/spreadsheetml/2006/main" count="329" uniqueCount="276">
  <si>
    <t>Programa</t>
  </si>
  <si>
    <t>Económica</t>
  </si>
  <si>
    <t>Descripción</t>
  </si>
  <si>
    <t>INTERESES DE PRESTAMOS INVERSIONES</t>
  </si>
  <si>
    <t>Créditos iniciales</t>
  </si>
  <si>
    <t>INTERES POLIZAS Y CORTO PLAZO</t>
  </si>
  <si>
    <t>GASTOS BANCARIOS FORMALES</t>
  </si>
  <si>
    <t>INTERESES DE DEMORA</t>
  </si>
  <si>
    <t>RETRIBUCIONES REPARCION VIAS P. A.C.P.</t>
  </si>
  <si>
    <t>MANTENIMIENTO CALLES,VIAS. SUMINISTRS, MAQUINAS, MATERIALES</t>
  </si>
  <si>
    <t>INV REPOSICION Y REHABILTACION URBANOS, CALLES Y BIENES PUBL</t>
  </si>
  <si>
    <t>CANON VERTIDOS RESIDUALES CONFEDERACION</t>
  </si>
  <si>
    <t>AMORT DE PREST A LJP DE ENTES DE FUERA DEL SECTOR PÚBLICO.</t>
  </si>
  <si>
    <t>CANON INFRAESTRUCTURAS ATRASOS Y OTROS IMPUESTOS JUNTA</t>
  </si>
  <si>
    <t>INTERESES DE DEMORA Y OTROS RECARGOS JUNTA DE ANDALUCIA</t>
  </si>
  <si>
    <t>MANTENIMIENTO Y REPARACIONES VEHICULOS SERV GENERALES</t>
  </si>
  <si>
    <t>CLORACIONES, ANALISIS, TRATAMIENTOS AGUAS Y CALLES</t>
  </si>
  <si>
    <t>RETRIBUCIONES CONDUCTOR DE CAMION RESUR TAS</t>
  </si>
  <si>
    <t>MANTENMTO VIAS Y ACCESOS. MATERIALES, MAQUINAS, SUMINISTROS</t>
  </si>
  <si>
    <t>RETRIBUCIONES SERVICIO AGUA A.J.M.</t>
  </si>
  <si>
    <t>SEGURIDAD SOCIAL. SERVICIO DE AGUA</t>
  </si>
  <si>
    <t>CANON ABASTECIMIENTO DE AGUA CONFEDERACION</t>
  </si>
  <si>
    <t>REDES DE ABASTCTO. INVERSIONES RENOVACIONES</t>
  </si>
  <si>
    <t>MULTAS Y SANCIONES CONFEDERACION POR VERTIDOS Y OTROS</t>
  </si>
  <si>
    <t>REDES DE ABASTECIMIENTO. SUMINISTROS FONTANERIA, MAQUINAS</t>
  </si>
  <si>
    <t>SEGURIDAD SOCIAL. RESUR</t>
  </si>
  <si>
    <t>REPARACIONES CAMION Y ENSERES SERV BASURA</t>
  </si>
  <si>
    <t>RETRIBUCIONES LIMPIEZA VIARIA FPS</t>
  </si>
  <si>
    <t>RETRIBUCIONES CEMENTERIOS Y SS. VARIOS AMM</t>
  </si>
  <si>
    <t>CONSTRUCCION DE NICHOS</t>
  </si>
  <si>
    <t>RETRIBUCIONES SERVICIO ELECTRICIDAD P.TRO</t>
  </si>
  <si>
    <t>SUMINISTRO ELECTRICO ALUMBRADO PUBLICO</t>
  </si>
  <si>
    <t>SUMINISTRO MATERIALES SERVICIO ELECTRICO</t>
  </si>
  <si>
    <t>FORMACIÓN Y PERFECCIONAMIENTO DE PERSONAL</t>
  </si>
  <si>
    <t>PREVENCION RIESGOS LABORALES</t>
  </si>
  <si>
    <t>ANTICIPOS REINTEGRABLES</t>
  </si>
  <si>
    <t>PACTO DE VIOLENCIA DE GENERO</t>
  </si>
  <si>
    <t>AYUDA A DOMICILIO</t>
  </si>
  <si>
    <t>SERVICIO DEPENDENCIA</t>
  </si>
  <si>
    <t>PROG 2141 URGENTE NECESIDAD DIPUTACION</t>
  </si>
  <si>
    <t>LABORAL TEMPORAL. PEON RECOGIDA DE BASURA. BOLSA Y SUSTITUC</t>
  </si>
  <si>
    <t>COMPRA Y REPOSICION DE CONTENEDORES y UTILLAJE RESUR</t>
  </si>
  <si>
    <t>GASOLINA Y CONSUMOS DEL SERVICIO BASURA. CAMION</t>
  </si>
  <si>
    <t>PRODUCTOS Y OTROS SERVICIOS LIMPIEZA DE CALLES</t>
  </si>
  <si>
    <t>MANTENIMIENTO Y SUMINISTROS SERVICIO CEMENTERIO</t>
  </si>
  <si>
    <t>TECNICOS MEDIO AMBIENTE.PROGRAMA 13001 MJL Y FP INCL SS</t>
  </si>
  <si>
    <t>MANTENIMIENTO Y REPARACIÓN DE PARQUES Y JARDINES</t>
  </si>
  <si>
    <t>PROGRAMAS DE INTERVENCION FAMILIAR DIPUTACION</t>
  </si>
  <si>
    <t>APORT MUNICIPALES PROG SOCIALES DIPUTACION Y MUNICIPALES</t>
  </si>
  <si>
    <t>SERVICIOS SOCIALES COMUNITARIOS APORTACION</t>
  </si>
  <si>
    <t>PROGRAMAS DE IGUALDAD CONCERTADOS</t>
  </si>
  <si>
    <t>ESCUELA DE VERANO</t>
  </si>
  <si>
    <t>RETRIBUCIONES LIMPIEZA COLEGIOS RGA</t>
  </si>
  <si>
    <t>MANTENIMIENTO Y REPOSICIONES EN COLEGIOS</t>
  </si>
  <si>
    <t>COMBUSTIBLES Y CARBURANTES.COLEGIOS</t>
  </si>
  <si>
    <t>RETRIBUCIONES BÁSICAS. BANDA DE MUSICA</t>
  </si>
  <si>
    <t>PROGRAMA GUADALINFO</t>
  </si>
  <si>
    <t>PROGRAMAS CULTURALES DE DIPUTACION</t>
  </si>
  <si>
    <t>SUMINISTROS Y BIENES PARA CULTURA Y DEPORTES</t>
  </si>
  <si>
    <t>CABALGATAS Y NAVIDAD</t>
  </si>
  <si>
    <t>FERIA Y FIESTAS MOROS Y CRISTIANOS</t>
  </si>
  <si>
    <t>PRUEBAS Y PROMOCIONES DEPORTIVAS</t>
  </si>
  <si>
    <t>SUBVENCION ASOCIACION ESPERANZA</t>
  </si>
  <si>
    <t>SUBVENCION HERMANDAD VIRGEN DE LA CABEZA</t>
  </si>
  <si>
    <t>SUBVENCION HERMANDAD MOROS DE BENAMAUREL</t>
  </si>
  <si>
    <t>CONCERTACIONES(ANIMADORA, MONITOR DE TEATRO Y OTRAS</t>
  </si>
  <si>
    <t>PROGRAMA DE CONTRATACION DE TECNICO INCLUSION PRO 2142</t>
  </si>
  <si>
    <t>PROGRAMA DE FOMENTO EMPLEO AGRARIO PFEA  2018-19</t>
  </si>
  <si>
    <t>APORTACION MUNICIPAL AL PFEA EXTRA SALARIALES Y NUEVAS TABLA</t>
  </si>
  <si>
    <t>REFUERZO PERSONAL CULTURA, SERVICIOS SOCIALES, CONCILIACION</t>
  </si>
  <si>
    <t>SUBVENCIONES DEPORTIVAS CULTURALES JUNTA DE ANDALUCIA</t>
  </si>
  <si>
    <t>PROYECTO GDR PUESTA EN VALOR HAFAS APORTACION</t>
  </si>
  <si>
    <t>AGOSTO CULTURAL Y OTRAS FIESTAS Y ACTV DE OCIO</t>
  </si>
  <si>
    <t>SUBVENCION COMPARSA CRISTIANA</t>
  </si>
  <si>
    <t>SUBVENCION COMPARSA LOS PAKKOS DEL GUARDAL</t>
  </si>
  <si>
    <t>SUBVENCION HERMANDAD DE SAN LEON</t>
  </si>
  <si>
    <t>IRGEN DEL SAGRARIO CORAZON PUENTE ARRIBA</t>
  </si>
  <si>
    <t>SUBV. HERMANDAD SAN AGUSTIN HUERTA REAL</t>
  </si>
  <si>
    <t>SUBV. HERMANDAD SAN MARCOS</t>
  </si>
  <si>
    <t>SUBV. VIRGEN DE LOS DOLORES</t>
  </si>
  <si>
    <t>SUBVENCION CORO ROCIERO JABALUNA</t>
  </si>
  <si>
    <t>SUBVENCION REVISTA PENDULO</t>
  </si>
  <si>
    <t>PROGRAMA DE DEPORTE MUNICIPAL</t>
  </si>
  <si>
    <t>MANTENIMIENTO DE PISCINA MUNICIPAL</t>
  </si>
  <si>
    <t>CONSERVACION Y MANT FINCAS MUNICIPALES</t>
  </si>
  <si>
    <t>ADQUISICION DE MAQUINARIA Y VEHICULOS</t>
  </si>
  <si>
    <t>BOLSA REFUERZO OBRAS E INFRAESTRUCTURAS</t>
  </si>
  <si>
    <t>ASISTENCIAS A ORGANOS COLEGIADOS</t>
  </si>
  <si>
    <t>ATENCIONES PROTOCOLARIAS Y REPRESENTATIVAS.</t>
  </si>
  <si>
    <t>SUBV HERMANDAD VIRGEN DEL CARMEN CUEVAS DE LUNA</t>
  </si>
  <si>
    <t>SUBV. HERMANOS DE SAN ISIDRO CUEVAS DEL NEGRO</t>
  </si>
  <si>
    <t>SUBV, ASOCIACION MAYORES GUARDAL Y A.V.LA MARCHITA</t>
  </si>
  <si>
    <t>PIDER Y PPOYS PISTA CUBIERTA SUBV+APORTACION 2021 EXTRA</t>
  </si>
  <si>
    <t>ARRENDAMIENTOS DE MAQUINARIA, INSTALACIONES Y UTILLAJE.</t>
  </si>
  <si>
    <t>PROYECTOS DE INVERSION Y APORTACIONES URBANISMO Y SECT ECONO</t>
  </si>
  <si>
    <t>ADQUISICION DE MOBILIARIO URBANO Y ASDCRT SERVICIOS</t>
  </si>
  <si>
    <t>RETRIBUCIONES ALCALDE Y CONCEJALES LIBERADOS</t>
  </si>
  <si>
    <t>912</t>
  </si>
  <si>
    <t>920</t>
  </si>
  <si>
    <t>PUBLICIDAD Y PROPAGANDA.</t>
  </si>
  <si>
    <t>DIETAS DEL PERSONAL NO DIRECTIVO</t>
  </si>
  <si>
    <t>SUELDOS DEL GRUPO A1.</t>
  </si>
  <si>
    <t>SUELDOS DEL GRUPO A2.AROUITECTO TECNICO</t>
  </si>
  <si>
    <t>SUELDOS DEL GRUPO C1.</t>
  </si>
  <si>
    <t>COMPLEMENTO TESORERIA</t>
  </si>
  <si>
    <t>COMPLEMENTO DE DESTINO.</t>
  </si>
  <si>
    <t>COMPLEMENTO ESPECÍFICO.</t>
  </si>
  <si>
    <t>LABORAL TEMPORALLPM, CGL,JLJP</t>
  </si>
  <si>
    <t>PRODUCTIVIDAD PERSONAL FUNCIONARIO</t>
  </si>
  <si>
    <t>PRODUCTIVIDAD PERSONAL LABORAL</t>
  </si>
  <si>
    <t>GRATIFICACIONES.</t>
  </si>
  <si>
    <t>SEGURIDAD SOCIAL. RESTO SERVICIOS</t>
  </si>
  <si>
    <t>MATERIAL OFICINA</t>
  </si>
  <si>
    <t>ENERGÍA ELÉCTRICA. EDIFICIOS MUNICIIPALES</t>
  </si>
  <si>
    <t>COMBUSTIBLES Y CARBURANTES.SERV GENERALES</t>
  </si>
  <si>
    <t>VESTUARIO.</t>
  </si>
  <si>
    <t>PRODUCTOS DE LIMPIEZA Y ASEO.</t>
  </si>
  <si>
    <t>SERVICIOS DE TELECOMUNICACIONES.</t>
  </si>
  <si>
    <t>POSTALES.</t>
  </si>
  <si>
    <t>PROGRAMAS Y MANTENIMIENTOS INFORMATICOS</t>
  </si>
  <si>
    <t>PRIMAS DE SEGUROS.</t>
  </si>
  <si>
    <t>TRIBUTOS ESTATALES. ESPACIO RADIOELECTRICO</t>
  </si>
  <si>
    <t>DIETAS DE LOS MIEMBROS DE LOS ORGANOS DE GOBIERNO</t>
  </si>
  <si>
    <t>RETRIBUCIONES BÁSICAS. PERSONAL LABORAL OFICINAS</t>
  </si>
  <si>
    <t>REPARACIONES Y MANTENIMIENTO EDIFICIOS MUNICIPALES</t>
  </si>
  <si>
    <t>GASTOS EN ALIMENTACION POR ACTIVIDADES SOCIALES O LUDICAS</t>
  </si>
  <si>
    <t>929</t>
  </si>
  <si>
    <t>932</t>
  </si>
  <si>
    <t>943</t>
  </si>
  <si>
    <t>OTROS TRABAJOS REALIZADOS POR OTRAS EMPRESAS Y PROFES.</t>
  </si>
  <si>
    <t>PUBLICACIÓN EN DIARIOS OFICIALES.</t>
  </si>
  <si>
    <t>JURÍDICOS, CONTENCIOSOS.</t>
  </si>
  <si>
    <t>TRABAJOS TECNICOS ARQUITECTURA Y URBANISMO</t>
  </si>
  <si>
    <t>CONFECCION NOMINAS Y ASESORIA LABORAL</t>
  </si>
  <si>
    <t>OTROS GASTOS DIVERSOS (SIN CLASIFICAR)</t>
  </si>
  <si>
    <t>FONDO CONTINGENCIA</t>
  </si>
  <si>
    <t>SERVICIOS BANCARIOS YOTROS</t>
  </si>
  <si>
    <t>APORTACION A MANCOMUNIDAD C. DE BAZA</t>
  </si>
  <si>
    <t>APORTACION PROYECTO IDAE A, BAJAS CARBONO</t>
  </si>
  <si>
    <t>INDEMNIZACIONES POR RESPONSABILIDAD PATRIMONIAL. FRANQUICIAS</t>
  </si>
  <si>
    <t>TRABAJOS REALIZADOS POR OTRAS ADMINSITRACIONES</t>
  </si>
  <si>
    <t>SERVICIOS DE RECAUDACIÓN TASA DE COBRANZA APAT</t>
  </si>
  <si>
    <t>Total</t>
  </si>
  <si>
    <t>CONCEPTO</t>
  </si>
  <si>
    <t>Variación</t>
  </si>
  <si>
    <t>% variación</t>
  </si>
  <si>
    <t>INGRESOS POR OPERACIONES CORRIENTES</t>
  </si>
  <si>
    <t>CAPÍTULO I: Impuestos directos</t>
  </si>
  <si>
    <t>CAPÍTULO II: Impuestos indirectos</t>
  </si>
  <si>
    <t>CAPÍTULO III: Tasas y otros ingresos</t>
  </si>
  <si>
    <t>CAPÍTULO IV: Transferencias corrientes</t>
  </si>
  <si>
    <t>CAPÍTULO V: Ingresos patrimoniales</t>
  </si>
  <si>
    <t>INGRESOS POR OPERACIONES DE CAPITAL</t>
  </si>
  <si>
    <t>CAPÍTULO VI: Enajenaciones reales</t>
  </si>
  <si>
    <t>CAPÍTULO VII: Transferencias de capital</t>
  </si>
  <si>
    <t>CAPÍTULO VIII: Activos financieros</t>
  </si>
  <si>
    <t>CAPÍTULO IX: Pasivos financieros</t>
  </si>
  <si>
    <t>TOTAL:</t>
  </si>
  <si>
    <t>GASTOS POR OPERACIONES CORRIENTES</t>
  </si>
  <si>
    <t>CAPÍTULO I: Gastos de personal</t>
  </si>
  <si>
    <t>CAPÍTULO II: Gastos en bienes corrientes y servicios</t>
  </si>
  <si>
    <t>CAPÍTULO III: Gastos financieros</t>
  </si>
  <si>
    <t>CAPÍTULO V: Fondo de contingencia</t>
  </si>
  <si>
    <t>GASTOS POR OPERACIONES DE CAPITAL</t>
  </si>
  <si>
    <t>CAPÍTULO VI: Inversiones reales</t>
  </si>
  <si>
    <t>PRESUPUESTO 2021 - ESTADO DE INGRESOS</t>
  </si>
  <si>
    <t>PRESUPUESTO 2021 - ESTADO DE GASTOS</t>
  </si>
  <si>
    <t>Previsiones iniciales</t>
  </si>
  <si>
    <t>IMPTO SOBRE BIENES INMUEBLES. BIENES INMUEB DE NAT RUSTICA</t>
  </si>
  <si>
    <t>IMPTO SOBRE BIENES INMUEBLES. BIENES INMUEBLES DE NAT URBANA</t>
  </si>
  <si>
    <t>IMPTO S/ BIEN INMU. BIEN INMU DE CARACTER ESPECIALES.</t>
  </si>
  <si>
    <t>IMPUESTO SOBRE VEHICULOS DE TRACCIÓN MECÁNICA.</t>
  </si>
  <si>
    <t>IMPUESTO SOBRE INCREM DEL VALOR DE LOS TERREN DE NAT URBANA.</t>
  </si>
  <si>
    <t>IMPUESTO SOBRE CONSTRUCCIONES, INSTALACIONES Y OBRAS.</t>
  </si>
  <si>
    <t>SERVICIO DE ABASTECIMIENTO DE AGUA.</t>
  </si>
  <si>
    <t>SERVICIO DE RECOGIDA DE BASURAS.</t>
  </si>
  <si>
    <t>OTRAS TASAS POR PRESTACION DE SERVICIOS BASICOS (CEMENTERIO)</t>
  </si>
  <si>
    <t>TASA POR AYUDA A DOMICILIO</t>
  </si>
  <si>
    <t>TASA POR SERVICIO DE LEY DE DEPENDENCIA</t>
  </si>
  <si>
    <t>LICENCIAS URBANISTICAS.</t>
  </si>
  <si>
    <t>CEDULAS DE HABITABILIDAD Y LICENCIAS DE PRIMERA OCUPACION.</t>
  </si>
  <si>
    <t>TASAS POR OTROS SERVICIOS URBANISTICOS.</t>
  </si>
  <si>
    <t>TASA POR EXPEDICIÓN DE DOCUMENTOS.</t>
  </si>
  <si>
    <t>TASA POR RETIRADA DE VEHICULOS.</t>
  </si>
  <si>
    <t>TASA D.P. COMPAAIAS SUMINISTRADORAS ELECTRICIDAD</t>
  </si>
  <si>
    <t>TASA DP COMPARIAS SUMINISTRADORAS TELEFONIA</t>
  </si>
  <si>
    <t>TASA POR OCUPACIÓN DE LA VIA PUBLICA CON TERRAZAS.</t>
  </si>
  <si>
    <t>OTRAS TASAS POR UTILIZACIÓN PRIVATIVA DEL DOMINIO PUBLICO.</t>
  </si>
  <si>
    <t>MATRICULAS ESCUELA DE VERANO</t>
  </si>
  <si>
    <t>INGRESOS POR VENTA DE ENTRADAS O PUBLICIDAD</t>
  </si>
  <si>
    <t>OTROS REINTEGROS DE OPERACIONES CORRIENTES.</t>
  </si>
  <si>
    <t>MULTAS POR INFRACCIONES URBANISTICAS.</t>
  </si>
  <si>
    <t>MULTAS POR INFRACCIONES DE LA ORDENANZA DE CIRCULACIÓN.</t>
  </si>
  <si>
    <t>RECARGO EJECUTIVO.</t>
  </si>
  <si>
    <t>OTROS INGRESOS</t>
  </si>
  <si>
    <t>PARTICIPACIÓN EN LOS TRIBUTOS DEL ESTADO.</t>
  </si>
  <si>
    <t>PACTO NACIONAL CONTRA LA VIOLENCIA DE GENERO</t>
  </si>
  <si>
    <t>COMPENSACION DEL IAE</t>
  </si>
  <si>
    <t>PARTICIPACION EN TRIBUTOS DE LA COMUNIDAD AUTONOMA.</t>
  </si>
  <si>
    <t>CONVENIO COLEGIO CONTRATACION DE MONITOR ESCUELAS DEPORTIVA</t>
  </si>
  <si>
    <t>SUBVENCION CONVENIO GUADALINFO</t>
  </si>
  <si>
    <t>SUBVENCIONES JUNTA ANDALUCIA DEPORTE Y OCIO</t>
  </si>
  <si>
    <t>SUBVENCION CONCILIACION EMPLEO</t>
  </si>
  <si>
    <t>PROGRAMAS CULTURA Y JUVENTUD CONCERTADOS DIPUTACION</t>
  </si>
  <si>
    <t>DIP. PROV. DEPORTE MUNICIPAL</t>
  </si>
  <si>
    <t>DIP. PROV. CONTRATACION ANIMADOR DEPORTIVO</t>
  </si>
  <si>
    <t>PROGRAMAS SOCIALES. INTERVENCION Y EMERO SOCIAL DIPUTACION</t>
  </si>
  <si>
    <t>PROGRAMA DE DEPENDENCIA</t>
  </si>
  <si>
    <t>SUVB CONTRATACION TECNICO INCLUSION PROG 2142</t>
  </si>
  <si>
    <t>PROGRAMA 2141 SITUACIONES URG SOCIAL</t>
  </si>
  <si>
    <t>OTRAS SUBVENCIONES DIPUT.TECNICO AMBIENTAL Y OTROS</t>
  </si>
  <si>
    <t>SUBV AYUDA A DOMICILIO</t>
  </si>
  <si>
    <t>ESCUELA DE VERANOS SUBVENCION DIPUTACION</t>
  </si>
  <si>
    <t>INTERESES DE DEPOSITOS DE CUENTAS DE BANCOS Y CAJAS AHORROS</t>
  </si>
  <si>
    <t>ARRENDAMIENTOS DE FINCAS URBANAS (PISCINA MUNICIPAL Y OTROS)</t>
  </si>
  <si>
    <t>DE CONCESIONES ADMTIVAS CON CONTRAPRESTACIÓN NO PERIÓDICA</t>
  </si>
  <si>
    <t>PRODUCTOS DE EXPLOTACIONES FORESTALES (ALMENDROS Y ESPART</t>
  </si>
  <si>
    <t>GESTION BARRA FIESTAS</t>
  </si>
  <si>
    <t>VENTA DE SOLARES Y FINCAS</t>
  </si>
  <si>
    <t>DE EJERCICIOS CERRADOS.</t>
  </si>
  <si>
    <t>PFEA ORDINARIO GENERAL OBRAS</t>
  </si>
  <si>
    <t>DIP. PROV. MATERIALES PFEA ORDINARIO</t>
  </si>
  <si>
    <t>SUBVENCION PPOYS Y PIDER CONSTRUCCION PISTA CUBIERTA</t>
  </si>
  <si>
    <t>OTRAS TRANSFERENCIAS DE DIP. PROVINCIAL</t>
  </si>
  <si>
    <t>ANTICIPOS PERS REINTEGRABLES.</t>
  </si>
  <si>
    <t>ARTÍCULO</t>
  </si>
  <si>
    <t>Presupuesto Inicial 2021</t>
  </si>
  <si>
    <t>Presupuesto Inicial 2020</t>
  </si>
  <si>
    <t>DIFERENCIA</t>
  </si>
  <si>
    <t>10 .- ORGANOS DE GOBIERNO Y PERSONAL DIRECTIV</t>
  </si>
  <si>
    <t>12 .- PERSONAL FUNCIONARIO.</t>
  </si>
  <si>
    <t>13.- PERSONAL LABORAL.</t>
  </si>
  <si>
    <t>20 .- ARRENDAMIENTOS Y CÁNONES.</t>
  </si>
  <si>
    <t>22 .- MATERIAL, SUMINISTROS Y OTROS.</t>
  </si>
  <si>
    <t>25 .- TRABAJ REALIZADOS POR ADMONES PUBLIC Y OT</t>
  </si>
  <si>
    <t>26.- TRABAJOS REALIZADOS POR INSTITUCIONES SIN F</t>
  </si>
  <si>
    <t>50 .- FONDO DE CONTINGENCIA</t>
  </si>
  <si>
    <t>62 .- INVERSION NUEVA ASOCIADA AL FUNCIONAM OPE</t>
  </si>
  <si>
    <t>68.- GASTOS EN INVERSIONES DE BIENES PATRIMONIA</t>
  </si>
  <si>
    <t>83.- CONCESIÓN DE PRÉSTAMOS FUERA DEL SECTOR I</t>
  </si>
  <si>
    <t>91 .- AMORTIZACIÓN DE PRÉSTAMOS Y DE OPERACIONE</t>
  </si>
  <si>
    <t>% DIF</t>
  </si>
  <si>
    <t>15.- INCENTIVOS AL RENDIMIENTO.</t>
  </si>
  <si>
    <t>16.- CUOTAS, PRESTACIONES Y GASTOS SOC. A CARG</t>
  </si>
  <si>
    <t>21.- REPARACIONES, MANTENIMIENTO Y CONSERVACI</t>
  </si>
  <si>
    <t>23.- INDEMNIZACIONES POR RAZÓN DEL SERVICIO.</t>
  </si>
  <si>
    <t>31.- DE PRESTAMOS Y OTRAS OPERACIONES FINANCI</t>
  </si>
  <si>
    <t>35.- INTERESES DE DEMORA Y OTROS GASTOS FINAN</t>
  </si>
  <si>
    <t>48.- A FAMILIAS E INSTITUCIONES SIN FINES DE LUCRO</t>
  </si>
  <si>
    <t>61.- INVERS DE REPOSICIÓN DE INFRAES Y BIENES DE</t>
  </si>
  <si>
    <t>63.- DE REPOS ASOCIADA AL FUNCIONAMIENTO OP</t>
  </si>
  <si>
    <t>Previsiones Iniciales 2021</t>
  </si>
  <si>
    <t>Previsiones Iniciales 2020</t>
  </si>
  <si>
    <t>11 .- IMPUESTOS SOBRE EL CAPITAL.</t>
  </si>
  <si>
    <t>29.- OTROS IMPUESTOS INDIRECTOS.</t>
  </si>
  <si>
    <t>31.- TASAS POR LA PREST DE SERVIC PÚBL DE CARAC"</t>
  </si>
  <si>
    <t>32.- TASAS POR LA REALIZAC DE ACTIVO DE COMPETE</t>
  </si>
  <si>
    <t>33.- TASAS POR UTILIZAC PRIVAT O EL APROVECH ES</t>
  </si>
  <si>
    <t>34.- PRECIOS PÚBLICOS.</t>
  </si>
  <si>
    <t>38.- REINTEGROS DE OPERACIONES CORRIENTES.</t>
  </si>
  <si>
    <t>39.- OTROS INGRESOS.</t>
  </si>
  <si>
    <t>42.- DE LA ADMINISTRACIÓN DEL ESTADO.</t>
  </si>
  <si>
    <t>45.- DE COMUNIDADES AUTÓNOMA&amp;</t>
  </si>
  <si>
    <t>46.- DE ENTIDADES LOCALES.</t>
  </si>
  <si>
    <t>52.- INTERESES DE DEPÓSITOS.</t>
  </si>
  <si>
    <t>54.- RENTAS DE BIENES INMUEBLES.</t>
  </si>
  <si>
    <t>55.- PRODUCTOS DE CONCESIONES Y APROVECHAMIE</t>
  </si>
  <si>
    <t>59.- OTROS INGRESOS PATRIMONIALES.</t>
  </si>
  <si>
    <t>60.- DE TERRENOS.</t>
  </si>
  <si>
    <t>68.- REINTEGROS POR OPERACIONES DE CAPITAL.</t>
  </si>
  <si>
    <t>72.- DE LA ADMINISTRACION DEL ESTADO.</t>
  </si>
  <si>
    <t>75.- DE COMUNIDADES AUTONOMAS.</t>
  </si>
  <si>
    <t>76.- DE ENTIDADES LOCALES.</t>
  </si>
  <si>
    <t>83.- REINTEGROS DE PRESTAMOS DE FUERA DEL SEC1</t>
  </si>
  <si>
    <t>87.- REMANENTE DE TESORERIA</t>
  </si>
  <si>
    <t>30.- TASAS POR LA PRESTACIÓN DE SERVICIOS PUBLI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</si>
</sst>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C0A]_-;\-* #,##0.00\ [$€-C0A]_-;_-* \-??\ [$€-C0A]_-;_-@_-"/>
    <numFmt numFmtId="165" formatCode="#,##0.00\ [$€-C0A];[Red]\-#,##0.00\ [$€-C0A]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5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1"/>
    <xf numFmtId="0" fontId="4" fillId="0" borderId="0"/>
    <xf numFmtId="0" fontId="5" fillId="0" borderId="2"/>
  </cellStyleXfs>
  <cellXfs count="29">
    <xf numFmtId="0" fontId="0" fillId="0" borderId="0" xfId="0"/>
    <xf numFmtId="49" fontId="0" fillId="0" borderId="0" xfId="0" applyNumberFormat="1"/>
    <xf numFmtId="44" fontId="0" fillId="0" borderId="0" xfId="1" applyFont="1"/>
    <xf numFmtId="4" fontId="0" fillId="0" borderId="0" xfId="1" applyNumberFormat="1" applyFont="1"/>
    <xf numFmtId="4" fontId="2" fillId="0" borderId="0" xfId="0" applyNumberFormat="1" applyFont="1"/>
    <xf numFmtId="0" fontId="3" fillId="0" borderId="1" xfId="3" applyNumberFormat="1" applyFont="1" applyFill="1" applyAlignment="1" applyProtection="1"/>
    <xf numFmtId="164" fontId="3" fillId="0" borderId="1" xfId="3" applyNumberFormat="1" applyFill="1" applyAlignment="1" applyProtection="1"/>
    <xf numFmtId="0" fontId="4" fillId="0" borderId="0" xfId="4"/>
    <xf numFmtId="0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Font="1"/>
    <xf numFmtId="164" fontId="4" fillId="0" borderId="0" xfId="4" applyNumberFormat="1"/>
    <xf numFmtId="0" fontId="4" fillId="0" borderId="0" xfId="4" applyFont="1" applyAlignment="1">
      <alignment horizontal="left" indent="1"/>
    </xf>
    <xf numFmtId="164" fontId="6" fillId="0" borderId="0" xfId="4" applyNumberFormat="1" applyFont="1"/>
    <xf numFmtId="165" fontId="4" fillId="0" borderId="0" xfId="4" applyNumberFormat="1"/>
    <xf numFmtId="10" fontId="4" fillId="0" borderId="0" xfId="2" applyNumberFormat="1" applyFont="1" applyFill="1" applyBorder="1" applyAlignment="1" applyProtection="1"/>
    <xf numFmtId="0" fontId="5" fillId="0" borderId="2" xfId="5" applyNumberFormat="1" applyFont="1" applyFill="1" applyAlignment="1" applyProtection="1"/>
    <xf numFmtId="164" fontId="5" fillId="0" borderId="2" xfId="5" applyNumberFormat="1" applyFont="1" applyFill="1" applyAlignment="1" applyProtection="1"/>
    <xf numFmtId="165" fontId="5" fillId="0" borderId="2" xfId="5" applyNumberFormat="1" applyFont="1" applyFill="1" applyAlignment="1" applyProtection="1"/>
    <xf numFmtId="10" fontId="5" fillId="0" borderId="2" xfId="2" applyNumberFormat="1" applyFont="1" applyFill="1" applyBorder="1" applyAlignment="1" applyProtection="1"/>
    <xf numFmtId="164" fontId="4" fillId="0" borderId="0" xfId="2" applyNumberFormat="1" applyFont="1" applyFill="1" applyBorder="1" applyAlignment="1" applyProtection="1"/>
    <xf numFmtId="44" fontId="0" fillId="0" borderId="0" xfId="0" applyNumberFormat="1"/>
    <xf numFmtId="44" fontId="2" fillId="0" borderId="0" xfId="0" applyNumberFormat="1" applyFont="1"/>
    <xf numFmtId="2" fontId="0" fillId="0" borderId="0" xfId="2" applyNumberFormat="1" applyFont="1"/>
    <xf numFmtId="166" fontId="0" fillId="0" borderId="0" xfId="1" applyNumberFormat="1" applyFont="1"/>
    <xf numFmtId="0" fontId="1" fillId="0" borderId="0" xfId="0" applyNumberFormat="1" applyFont="1"/>
    <xf numFmtId="2" fontId="0" fillId="0" borderId="0" xfId="0" applyNumberFormat="1" applyFont="1"/>
    <xf numFmtId="44" fontId="0" fillId="0" borderId="0" xfId="0" applyNumberFormat="1" applyFont="1"/>
    <xf numFmtId="2" fontId="0" fillId="0" borderId="0" xfId="1" applyNumberFormat="1" applyFont="1"/>
  </cellXfs>
  <cellStyles count="6">
    <cellStyle name="Excel Built-in Heading 1" xfId="3"/>
    <cellStyle name="Excel Built-in Normal" xfId="4"/>
    <cellStyle name="Excel Built-in Total" xfId="5"/>
    <cellStyle name="Moneda" xfId="1" builtinId="4"/>
    <cellStyle name="Normal" xfId="0" builtinId="0"/>
    <cellStyle name="Porcentaje" xfId="2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a2" displayName="Tabla2" ref="A1:C59" totalsRowCount="1">
  <autoFilter ref="A1:C58"/>
  <tableColumns count="3">
    <tableColumn id="1" name="Económica" totalsRowLabel="Total"/>
    <tableColumn id="2" name="Descripción"/>
    <tableColumn id="3" name="Previsiones iniciales" totalsRowFunction="sum" dataDxfId="19" totalsRowDxfId="18" dataCellStyle="Moned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D136" totalsRowCount="1">
  <autoFilter ref="A1:D135"/>
  <tableColumns count="4">
    <tableColumn id="1" name="Programa" totalsRowLabel="Total" dataDxfId="22"/>
    <tableColumn id="2" name="Económica" dataDxfId="21"/>
    <tableColumn id="3" name="Descripción"/>
    <tableColumn id="4" name="Créditos iniciales" totalsRowFunction="sum" dataDxfId="20" totalsRowDxfId="0" dataCellStyle="Moned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A1:E23" totalsRowCount="1">
  <autoFilter ref="A1:E22"/>
  <tableColumns count="5">
    <tableColumn id="1" name="ARTÍCULO" totalsRowLabel="Total"/>
    <tableColumn id="2" name="Presupuesto Inicial 2021" totalsRowFunction="sum" dataDxfId="17" totalsRowDxfId="16" dataCellStyle="Moneda"/>
    <tableColumn id="3" name="Presupuesto Inicial 2020" totalsRowFunction="sum" dataDxfId="15" totalsRowDxfId="14" dataCellStyle="Moneda"/>
    <tableColumn id="4" name="DIFERENCIA" dataDxfId="13" totalsRowDxfId="12" dataCellStyle="Moneda"/>
    <tableColumn id="5" name="% DIF" dataDxfId="11" totalsRowDxfId="10" dataCellStyle="Porcentaje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A1:E25" totalsRowCount="1" dataDxfId="9" dataCellStyle="Moneda">
  <autoFilter ref="A1:E24"/>
  <tableColumns count="5">
    <tableColumn id="1" name="ARTÍCULO" totalsRowLabel="Total"/>
    <tableColumn id="2" name="Previsiones Iniciales 2021" totalsRowFunction="sum" dataDxfId="8" totalsRowDxfId="7" dataCellStyle="Moneda"/>
    <tableColumn id="3" name="Previsiones Iniciales 2020" totalsRowFunction="sum" dataDxfId="6" totalsRowDxfId="5" dataCellStyle="Moneda"/>
    <tableColumn id="4" name="DIFERENCIA" dataDxfId="4" totalsRowDxfId="3" dataCellStyle="Moneda"/>
    <tableColumn id="5" name="% DIF" dataDxfId="2" totalsRowDxfId="1" dataCellStyle="Moned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E10" sqref="E10"/>
    </sheetView>
  </sheetViews>
  <sheetFormatPr baseColWidth="10" defaultRowHeight="15" x14ac:dyDescent="0.25"/>
  <cols>
    <col min="1" max="1" width="12.5703125" customWidth="1"/>
    <col min="2" max="2" width="66.42578125" bestFit="1" customWidth="1"/>
    <col min="3" max="3" width="21.140625" customWidth="1"/>
  </cols>
  <sheetData>
    <row r="1" spans="1:3" x14ac:dyDescent="0.25">
      <c r="A1" t="s">
        <v>1</v>
      </c>
      <c r="B1" t="s">
        <v>2</v>
      </c>
      <c r="C1" t="s">
        <v>167</v>
      </c>
    </row>
    <row r="2" spans="1:3" x14ac:dyDescent="0.25">
      <c r="A2">
        <v>112</v>
      </c>
      <c r="B2" t="s">
        <v>168</v>
      </c>
      <c r="C2" s="2">
        <v>69000</v>
      </c>
    </row>
    <row r="3" spans="1:3" x14ac:dyDescent="0.25">
      <c r="A3">
        <v>113</v>
      </c>
      <c r="B3" t="s">
        <v>169</v>
      </c>
      <c r="C3" s="2">
        <v>365000</v>
      </c>
    </row>
    <row r="4" spans="1:3" x14ac:dyDescent="0.25">
      <c r="A4">
        <v>114</v>
      </c>
      <c r="B4" t="s">
        <v>170</v>
      </c>
      <c r="C4" s="2">
        <v>23234.3</v>
      </c>
    </row>
    <row r="5" spans="1:3" x14ac:dyDescent="0.25">
      <c r="A5">
        <v>115</v>
      </c>
      <c r="B5" t="s">
        <v>171</v>
      </c>
      <c r="C5" s="2">
        <v>132000</v>
      </c>
    </row>
    <row r="6" spans="1:3" x14ac:dyDescent="0.25">
      <c r="A6">
        <v>116</v>
      </c>
      <c r="B6" t="s">
        <v>172</v>
      </c>
      <c r="C6" s="2">
        <v>36000</v>
      </c>
    </row>
    <row r="7" spans="1:3" x14ac:dyDescent="0.25">
      <c r="A7">
        <v>290</v>
      </c>
      <c r="B7" t="s">
        <v>173</v>
      </c>
      <c r="C7" s="2">
        <v>23000</v>
      </c>
    </row>
    <row r="8" spans="1:3" x14ac:dyDescent="0.25">
      <c r="A8">
        <v>300</v>
      </c>
      <c r="B8" t="s">
        <v>174</v>
      </c>
      <c r="C8" s="2">
        <v>150000</v>
      </c>
    </row>
    <row r="9" spans="1:3" x14ac:dyDescent="0.25">
      <c r="A9">
        <v>302</v>
      </c>
      <c r="B9" t="s">
        <v>175</v>
      </c>
      <c r="C9" s="2">
        <v>122000</v>
      </c>
    </row>
    <row r="10" spans="1:3" x14ac:dyDescent="0.25">
      <c r="A10">
        <v>305</v>
      </c>
      <c r="B10" t="s">
        <v>176</v>
      </c>
      <c r="C10" s="2">
        <v>15000</v>
      </c>
    </row>
    <row r="11" spans="1:3" x14ac:dyDescent="0.25">
      <c r="A11">
        <v>31101</v>
      </c>
      <c r="B11" t="s">
        <v>177</v>
      </c>
      <c r="C11" s="2">
        <v>3000</v>
      </c>
    </row>
    <row r="12" spans="1:3" x14ac:dyDescent="0.25">
      <c r="A12">
        <v>31102</v>
      </c>
      <c r="B12" t="s">
        <v>178</v>
      </c>
      <c r="C12" s="2">
        <v>2000</v>
      </c>
    </row>
    <row r="13" spans="1:3" x14ac:dyDescent="0.25">
      <c r="A13">
        <v>321</v>
      </c>
      <c r="B13" t="s">
        <v>179</v>
      </c>
      <c r="C13" s="2">
        <v>9000</v>
      </c>
    </row>
    <row r="14" spans="1:3" x14ac:dyDescent="0.25">
      <c r="A14">
        <v>322</v>
      </c>
      <c r="B14" t="s">
        <v>180</v>
      </c>
      <c r="C14" s="2">
        <v>4000</v>
      </c>
    </row>
    <row r="15" spans="1:3" x14ac:dyDescent="0.25">
      <c r="A15">
        <v>323</v>
      </c>
      <c r="B15" t="s">
        <v>181</v>
      </c>
      <c r="C15" s="2">
        <v>2500</v>
      </c>
    </row>
    <row r="16" spans="1:3" x14ac:dyDescent="0.25">
      <c r="A16">
        <v>325</v>
      </c>
      <c r="B16" t="s">
        <v>182</v>
      </c>
      <c r="C16" s="2">
        <v>6000</v>
      </c>
    </row>
    <row r="17" spans="1:3" x14ac:dyDescent="0.25">
      <c r="A17">
        <v>326</v>
      </c>
      <c r="B17" t="s">
        <v>183</v>
      </c>
      <c r="C17" s="2">
        <v>500</v>
      </c>
    </row>
    <row r="18" spans="1:3" x14ac:dyDescent="0.25">
      <c r="A18">
        <v>332</v>
      </c>
      <c r="B18" t="s">
        <v>184</v>
      </c>
      <c r="C18" s="2">
        <v>17000</v>
      </c>
    </row>
    <row r="19" spans="1:3" x14ac:dyDescent="0.25">
      <c r="A19">
        <v>333</v>
      </c>
      <c r="B19" t="s">
        <v>185</v>
      </c>
      <c r="C19" s="2">
        <v>6900</v>
      </c>
    </row>
    <row r="20" spans="1:3" x14ac:dyDescent="0.25">
      <c r="A20">
        <v>335</v>
      </c>
      <c r="B20" t="s">
        <v>186</v>
      </c>
      <c r="C20" s="2">
        <v>600</v>
      </c>
    </row>
    <row r="21" spans="1:3" x14ac:dyDescent="0.25">
      <c r="A21">
        <v>339</v>
      </c>
      <c r="B21" t="s">
        <v>187</v>
      </c>
      <c r="C21" s="2">
        <v>400</v>
      </c>
    </row>
    <row r="22" spans="1:3" x14ac:dyDescent="0.25">
      <c r="A22">
        <v>34200</v>
      </c>
      <c r="B22" t="s">
        <v>188</v>
      </c>
      <c r="C22" s="2">
        <v>3000</v>
      </c>
    </row>
    <row r="23" spans="1:3" x14ac:dyDescent="0.25">
      <c r="A23">
        <v>34400</v>
      </c>
      <c r="B23" t="s">
        <v>189</v>
      </c>
      <c r="C23" s="2">
        <v>5000</v>
      </c>
    </row>
    <row r="24" spans="1:3" x14ac:dyDescent="0.25">
      <c r="A24">
        <v>389</v>
      </c>
      <c r="B24" t="s">
        <v>190</v>
      </c>
      <c r="C24" s="2">
        <v>100</v>
      </c>
    </row>
    <row r="25" spans="1:3" x14ac:dyDescent="0.25">
      <c r="A25">
        <v>39100</v>
      </c>
      <c r="B25" t="s">
        <v>191</v>
      </c>
      <c r="C25" s="2">
        <v>100</v>
      </c>
    </row>
    <row r="26" spans="1:3" x14ac:dyDescent="0.25">
      <c r="A26">
        <v>39120</v>
      </c>
      <c r="B26" t="s">
        <v>192</v>
      </c>
      <c r="C26" s="2">
        <v>100</v>
      </c>
    </row>
    <row r="27" spans="1:3" x14ac:dyDescent="0.25">
      <c r="A27">
        <v>39210</v>
      </c>
      <c r="B27" t="s">
        <v>193</v>
      </c>
      <c r="C27" s="2">
        <v>6000</v>
      </c>
    </row>
    <row r="28" spans="1:3" x14ac:dyDescent="0.25">
      <c r="A28">
        <v>39901</v>
      </c>
      <c r="B28" t="s">
        <v>194</v>
      </c>
      <c r="C28" s="2">
        <v>9834.06</v>
      </c>
    </row>
    <row r="29" spans="1:3" x14ac:dyDescent="0.25">
      <c r="A29">
        <v>42000</v>
      </c>
      <c r="B29" t="s">
        <v>195</v>
      </c>
      <c r="C29" s="2">
        <v>388000</v>
      </c>
    </row>
    <row r="30" spans="1:3" x14ac:dyDescent="0.25">
      <c r="A30">
        <v>42090</v>
      </c>
      <c r="B30" t="s">
        <v>196</v>
      </c>
      <c r="C30" s="2">
        <v>1109.6600000000001</v>
      </c>
    </row>
    <row r="31" spans="1:3" x14ac:dyDescent="0.25">
      <c r="A31">
        <v>42091</v>
      </c>
      <c r="B31" t="s">
        <v>197</v>
      </c>
      <c r="C31" s="2">
        <v>9500</v>
      </c>
    </row>
    <row r="32" spans="1:3" x14ac:dyDescent="0.25">
      <c r="A32">
        <v>45000</v>
      </c>
      <c r="B32" t="s">
        <v>198</v>
      </c>
      <c r="C32" s="2">
        <v>329000.71000000002</v>
      </c>
    </row>
    <row r="33" spans="1:3" x14ac:dyDescent="0.25">
      <c r="A33">
        <v>45030</v>
      </c>
      <c r="B33" t="s">
        <v>199</v>
      </c>
      <c r="C33" s="2">
        <v>2000</v>
      </c>
    </row>
    <row r="34" spans="1:3" x14ac:dyDescent="0.25">
      <c r="A34">
        <v>45060</v>
      </c>
      <c r="B34" t="s">
        <v>200</v>
      </c>
      <c r="C34" s="2">
        <v>21338.46</v>
      </c>
    </row>
    <row r="35" spans="1:3" x14ac:dyDescent="0.25">
      <c r="A35">
        <v>45080</v>
      </c>
      <c r="B35" t="s">
        <v>201</v>
      </c>
      <c r="C35" s="2">
        <v>500</v>
      </c>
    </row>
    <row r="36" spans="1:3" x14ac:dyDescent="0.25">
      <c r="A36">
        <v>45085</v>
      </c>
      <c r="B36" t="s">
        <v>202</v>
      </c>
      <c r="C36" s="2">
        <v>6000</v>
      </c>
    </row>
    <row r="37" spans="1:3" x14ac:dyDescent="0.25">
      <c r="A37">
        <v>46103</v>
      </c>
      <c r="B37" t="s">
        <v>203</v>
      </c>
      <c r="C37" s="2">
        <v>6000</v>
      </c>
    </row>
    <row r="38" spans="1:3" x14ac:dyDescent="0.25">
      <c r="A38">
        <v>46104</v>
      </c>
      <c r="B38" t="s">
        <v>204</v>
      </c>
      <c r="C38" s="2">
        <v>2500</v>
      </c>
    </row>
    <row r="39" spans="1:3" x14ac:dyDescent="0.25">
      <c r="A39">
        <v>46105</v>
      </c>
      <c r="B39" t="s">
        <v>205</v>
      </c>
      <c r="C39" s="2">
        <v>4850</v>
      </c>
    </row>
    <row r="40" spans="1:3" x14ac:dyDescent="0.25">
      <c r="A40">
        <v>48106</v>
      </c>
      <c r="B40" t="s">
        <v>206</v>
      </c>
      <c r="C40" s="2">
        <v>12000</v>
      </c>
    </row>
    <row r="41" spans="1:3" x14ac:dyDescent="0.25">
      <c r="A41">
        <v>46108</v>
      </c>
      <c r="B41" t="s">
        <v>207</v>
      </c>
      <c r="C41" s="2">
        <v>321852</v>
      </c>
    </row>
    <row r="42" spans="1:3" x14ac:dyDescent="0.25">
      <c r="A42">
        <v>46109</v>
      </c>
      <c r="B42" t="s">
        <v>208</v>
      </c>
      <c r="C42" s="2">
        <v>7920</v>
      </c>
    </row>
    <row r="43" spans="1:3" x14ac:dyDescent="0.25">
      <c r="A43">
        <v>46110</v>
      </c>
      <c r="B43" t="s">
        <v>209</v>
      </c>
      <c r="C43" s="2">
        <v>3374.5</v>
      </c>
    </row>
    <row r="44" spans="1:3" x14ac:dyDescent="0.25">
      <c r="A44">
        <v>46111</v>
      </c>
      <c r="B44" t="s">
        <v>210</v>
      </c>
      <c r="C44" s="2">
        <v>7449.77</v>
      </c>
    </row>
    <row r="45" spans="1:3" x14ac:dyDescent="0.25">
      <c r="A45">
        <v>48112</v>
      </c>
      <c r="B45" t="s">
        <v>211</v>
      </c>
      <c r="C45" s="2">
        <v>30000</v>
      </c>
    </row>
    <row r="46" spans="1:3" x14ac:dyDescent="0.25">
      <c r="A46">
        <v>46113</v>
      </c>
      <c r="B46" t="s">
        <v>212</v>
      </c>
      <c r="C46" s="2">
        <v>1500</v>
      </c>
    </row>
    <row r="47" spans="1:3" x14ac:dyDescent="0.25">
      <c r="A47">
        <v>520</v>
      </c>
      <c r="B47" t="s">
        <v>213</v>
      </c>
      <c r="C47" s="2">
        <v>300</v>
      </c>
    </row>
    <row r="48" spans="1:3" x14ac:dyDescent="0.25">
      <c r="A48">
        <v>541</v>
      </c>
      <c r="B48" t="s">
        <v>214</v>
      </c>
      <c r="C48" s="2">
        <v>4500</v>
      </c>
    </row>
    <row r="49" spans="1:3" x14ac:dyDescent="0.25">
      <c r="A49">
        <v>551</v>
      </c>
      <c r="B49" t="s">
        <v>215</v>
      </c>
      <c r="C49" s="2">
        <v>4000</v>
      </c>
    </row>
    <row r="50" spans="1:3" x14ac:dyDescent="0.25">
      <c r="A50">
        <v>55400</v>
      </c>
      <c r="B50" t="s">
        <v>216</v>
      </c>
      <c r="C50" s="2">
        <v>30000</v>
      </c>
    </row>
    <row r="51" spans="1:3" x14ac:dyDescent="0.25">
      <c r="A51">
        <v>590</v>
      </c>
      <c r="B51" t="s">
        <v>217</v>
      </c>
      <c r="C51" s="2">
        <v>3000</v>
      </c>
    </row>
    <row r="52" spans="1:3" x14ac:dyDescent="0.25">
      <c r="A52">
        <v>600</v>
      </c>
      <c r="B52" t="s">
        <v>218</v>
      </c>
      <c r="C52" s="2">
        <v>6000</v>
      </c>
    </row>
    <row r="53" spans="1:3" x14ac:dyDescent="0.25">
      <c r="A53">
        <v>680</v>
      </c>
      <c r="B53" t="s">
        <v>219</v>
      </c>
      <c r="C53" s="2">
        <v>600</v>
      </c>
    </row>
    <row r="54" spans="1:3" x14ac:dyDescent="0.25">
      <c r="A54">
        <v>72100</v>
      </c>
      <c r="B54" t="s">
        <v>220</v>
      </c>
      <c r="C54" s="2">
        <v>133405</v>
      </c>
    </row>
    <row r="55" spans="1:3" x14ac:dyDescent="0.25">
      <c r="A55">
        <v>76100</v>
      </c>
      <c r="B55" t="s">
        <v>221</v>
      </c>
      <c r="C55" s="2">
        <v>60032.25</v>
      </c>
    </row>
    <row r="56" spans="1:3" x14ac:dyDescent="0.25">
      <c r="A56">
        <v>76102</v>
      </c>
      <c r="B56" t="s">
        <v>222</v>
      </c>
      <c r="C56" s="2">
        <v>408099.29</v>
      </c>
    </row>
    <row r="57" spans="1:3" x14ac:dyDescent="0.25">
      <c r="A57">
        <v>76111</v>
      </c>
      <c r="B57" t="s">
        <v>223</v>
      </c>
      <c r="C57" s="2">
        <v>8000</v>
      </c>
    </row>
    <row r="58" spans="1:3" x14ac:dyDescent="0.25">
      <c r="A58">
        <v>83001</v>
      </c>
      <c r="B58" t="s">
        <v>224</v>
      </c>
      <c r="C58" s="2">
        <v>6000</v>
      </c>
    </row>
    <row r="59" spans="1:3" x14ac:dyDescent="0.25">
      <c r="A59" t="s">
        <v>142</v>
      </c>
      <c r="C59" s="22">
        <f>SUBTOTAL(109,Tabla2[Previsiones iniciales])</f>
        <v>2830100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opLeftCell="A118" workbookViewId="0">
      <selection activeCell="E51" sqref="E51"/>
    </sheetView>
  </sheetViews>
  <sheetFormatPr baseColWidth="10" defaultRowHeight="15" x14ac:dyDescent="0.25"/>
  <cols>
    <col min="1" max="1" width="11.5703125" style="1" customWidth="1"/>
    <col min="2" max="2" width="12.5703125" style="1" customWidth="1"/>
    <col min="3" max="3" width="64.85546875" bestFit="1" customWidth="1"/>
    <col min="4" max="4" width="18.28515625" customWidth="1"/>
  </cols>
  <sheetData>
    <row r="1" spans="1:4" x14ac:dyDescent="0.25">
      <c r="A1" s="1" t="s">
        <v>0</v>
      </c>
      <c r="B1" s="1" t="s">
        <v>1</v>
      </c>
      <c r="C1" t="s">
        <v>2</v>
      </c>
      <c r="D1" t="s">
        <v>4</v>
      </c>
    </row>
    <row r="2" spans="1:4" x14ac:dyDescent="0.25">
      <c r="A2" s="1">
        <v>11</v>
      </c>
      <c r="B2" s="1">
        <v>31000</v>
      </c>
      <c r="C2" t="s">
        <v>3</v>
      </c>
      <c r="D2" s="2">
        <v>2136.2199999999998</v>
      </c>
    </row>
    <row r="3" spans="1:4" x14ac:dyDescent="0.25">
      <c r="A3" s="1">
        <v>11</v>
      </c>
      <c r="B3" s="1">
        <v>31001</v>
      </c>
      <c r="C3" t="s">
        <v>5</v>
      </c>
      <c r="D3" s="2">
        <v>200</v>
      </c>
    </row>
    <row r="4" spans="1:4" x14ac:dyDescent="0.25">
      <c r="A4" s="1">
        <v>11</v>
      </c>
      <c r="B4" s="1">
        <v>311</v>
      </c>
      <c r="C4" t="s">
        <v>6</v>
      </c>
      <c r="D4" s="2">
        <v>250</v>
      </c>
    </row>
    <row r="5" spans="1:4" x14ac:dyDescent="0.25">
      <c r="A5" s="1">
        <v>11</v>
      </c>
      <c r="B5" s="1">
        <v>352</v>
      </c>
      <c r="C5" t="s">
        <v>7</v>
      </c>
      <c r="D5" s="2">
        <v>1000</v>
      </c>
    </row>
    <row r="6" spans="1:4" x14ac:dyDescent="0.25">
      <c r="A6" s="1">
        <v>11</v>
      </c>
      <c r="B6" s="1">
        <v>913</v>
      </c>
      <c r="C6" t="s">
        <v>12</v>
      </c>
      <c r="D6" s="2">
        <v>105186.36</v>
      </c>
    </row>
    <row r="7" spans="1:4" x14ac:dyDescent="0.25">
      <c r="A7" s="1">
        <v>1531</v>
      </c>
      <c r="B7" s="1">
        <v>21000</v>
      </c>
      <c r="C7" t="s">
        <v>18</v>
      </c>
      <c r="D7" s="2">
        <v>25000</v>
      </c>
    </row>
    <row r="8" spans="1:4" x14ac:dyDescent="0.25">
      <c r="A8" s="1">
        <v>1532</v>
      </c>
      <c r="B8" s="1">
        <v>131</v>
      </c>
      <c r="C8" t="s">
        <v>8</v>
      </c>
      <c r="D8" s="2">
        <v>21842.240000000002</v>
      </c>
    </row>
    <row r="9" spans="1:4" x14ac:dyDescent="0.25">
      <c r="A9" s="1">
        <v>1532</v>
      </c>
      <c r="B9" s="1">
        <v>21001</v>
      </c>
      <c r="C9" t="s">
        <v>9</v>
      </c>
      <c r="D9" s="2">
        <v>45000</v>
      </c>
    </row>
    <row r="10" spans="1:4" x14ac:dyDescent="0.25">
      <c r="A10" s="1">
        <v>1532</v>
      </c>
      <c r="B10" s="1">
        <v>61900</v>
      </c>
      <c r="C10" t="s">
        <v>10</v>
      </c>
      <c r="D10" s="2">
        <v>20000</v>
      </c>
    </row>
    <row r="11" spans="1:4" x14ac:dyDescent="0.25">
      <c r="A11" s="1">
        <v>160</v>
      </c>
      <c r="B11" s="1">
        <v>22500</v>
      </c>
      <c r="C11" t="s">
        <v>11</v>
      </c>
      <c r="D11" s="2">
        <v>8500</v>
      </c>
    </row>
    <row r="12" spans="1:4" x14ac:dyDescent="0.25">
      <c r="A12" s="1">
        <v>160</v>
      </c>
      <c r="B12" s="1">
        <v>22501</v>
      </c>
      <c r="C12" t="s">
        <v>13</v>
      </c>
      <c r="D12" s="2">
        <v>8000</v>
      </c>
    </row>
    <row r="13" spans="1:4" x14ac:dyDescent="0.25">
      <c r="A13" s="1">
        <v>160</v>
      </c>
      <c r="B13" s="1">
        <v>22604</v>
      </c>
      <c r="C13" t="s">
        <v>23</v>
      </c>
      <c r="D13" s="2">
        <v>8000</v>
      </c>
    </row>
    <row r="14" spans="1:4" x14ac:dyDescent="0.25">
      <c r="A14" s="1">
        <v>160</v>
      </c>
      <c r="B14" s="1">
        <v>352</v>
      </c>
      <c r="C14" t="s">
        <v>14</v>
      </c>
      <c r="D14" s="2">
        <v>1500</v>
      </c>
    </row>
    <row r="15" spans="1:4" x14ac:dyDescent="0.25">
      <c r="A15" s="1">
        <v>161</v>
      </c>
      <c r="B15" s="1">
        <v>131</v>
      </c>
      <c r="C15" t="s">
        <v>19</v>
      </c>
      <c r="D15" s="2">
        <v>20773.79</v>
      </c>
    </row>
    <row r="16" spans="1:4" x14ac:dyDescent="0.25">
      <c r="A16" s="1">
        <v>161</v>
      </c>
      <c r="B16" s="1">
        <v>16000</v>
      </c>
      <c r="C16" t="s">
        <v>20</v>
      </c>
      <c r="D16" s="2">
        <v>7549</v>
      </c>
    </row>
    <row r="17" spans="1:4" x14ac:dyDescent="0.25">
      <c r="A17" s="1">
        <v>161</v>
      </c>
      <c r="B17" s="1">
        <v>21001</v>
      </c>
      <c r="C17" t="s">
        <v>24</v>
      </c>
      <c r="D17" s="2">
        <v>40306.81</v>
      </c>
    </row>
    <row r="18" spans="1:4" x14ac:dyDescent="0.25">
      <c r="A18" s="1">
        <v>161</v>
      </c>
      <c r="B18" s="1">
        <v>21300</v>
      </c>
      <c r="C18" t="s">
        <v>15</v>
      </c>
      <c r="D18" s="2">
        <v>8000</v>
      </c>
    </row>
    <row r="19" spans="1:4" x14ac:dyDescent="0.25">
      <c r="A19" s="1">
        <v>161</v>
      </c>
      <c r="B19" s="1">
        <v>22111</v>
      </c>
      <c r="C19" t="s">
        <v>16</v>
      </c>
      <c r="D19" s="2">
        <v>12000</v>
      </c>
    </row>
    <row r="20" spans="1:4" x14ac:dyDescent="0.25">
      <c r="A20" s="1">
        <v>161</v>
      </c>
      <c r="B20" s="1">
        <v>22500</v>
      </c>
      <c r="C20" t="s">
        <v>21</v>
      </c>
      <c r="D20" s="2">
        <v>6500</v>
      </c>
    </row>
    <row r="21" spans="1:4" x14ac:dyDescent="0.25">
      <c r="A21" s="1">
        <v>161</v>
      </c>
      <c r="B21" s="1">
        <v>61901</v>
      </c>
      <c r="C21" t="s">
        <v>22</v>
      </c>
      <c r="D21" s="2">
        <v>22000</v>
      </c>
    </row>
    <row r="22" spans="1:4" x14ac:dyDescent="0.25">
      <c r="A22" s="1">
        <v>1621</v>
      </c>
      <c r="B22" s="1">
        <v>13000</v>
      </c>
      <c r="C22" t="s">
        <v>17</v>
      </c>
      <c r="D22" s="2">
        <v>26605.18</v>
      </c>
    </row>
    <row r="23" spans="1:4" x14ac:dyDescent="0.25">
      <c r="A23" s="1">
        <v>1621</v>
      </c>
      <c r="B23" s="1">
        <v>131</v>
      </c>
      <c r="C23" t="s">
        <v>40</v>
      </c>
      <c r="D23" s="2">
        <v>26476.14</v>
      </c>
    </row>
    <row r="24" spans="1:4" x14ac:dyDescent="0.25">
      <c r="A24" s="1">
        <v>1621</v>
      </c>
      <c r="B24" s="1">
        <v>16000</v>
      </c>
      <c r="C24" t="s">
        <v>25</v>
      </c>
      <c r="D24" s="2">
        <v>21954.45</v>
      </c>
    </row>
    <row r="25" spans="1:4" x14ac:dyDescent="0.25">
      <c r="A25" s="1">
        <v>1621</v>
      </c>
      <c r="B25" s="1">
        <v>21301</v>
      </c>
      <c r="C25" t="s">
        <v>26</v>
      </c>
      <c r="D25" s="2">
        <v>10000</v>
      </c>
    </row>
    <row r="26" spans="1:4" x14ac:dyDescent="0.25">
      <c r="A26" s="1">
        <v>1621</v>
      </c>
      <c r="B26" s="1">
        <v>215</v>
      </c>
      <c r="C26" t="s">
        <v>41</v>
      </c>
      <c r="D26" s="2">
        <v>4000</v>
      </c>
    </row>
    <row r="27" spans="1:4" x14ac:dyDescent="0.25">
      <c r="A27" s="1">
        <v>1621</v>
      </c>
      <c r="B27" s="1">
        <v>22102</v>
      </c>
      <c r="C27" t="s">
        <v>42</v>
      </c>
      <c r="D27" s="2">
        <v>10000</v>
      </c>
    </row>
    <row r="28" spans="1:4" x14ac:dyDescent="0.25">
      <c r="A28" s="1">
        <v>163</v>
      </c>
      <c r="B28" s="1">
        <v>131</v>
      </c>
      <c r="C28" t="s">
        <v>27</v>
      </c>
      <c r="D28" s="2">
        <v>3513.25</v>
      </c>
    </row>
    <row r="29" spans="1:4" x14ac:dyDescent="0.25">
      <c r="A29" s="1">
        <v>163</v>
      </c>
      <c r="B29" s="1">
        <v>22110</v>
      </c>
      <c r="C29" t="s">
        <v>43</v>
      </c>
      <c r="D29" s="2">
        <v>4000</v>
      </c>
    </row>
    <row r="30" spans="1:4" x14ac:dyDescent="0.25">
      <c r="A30" s="1">
        <v>164</v>
      </c>
      <c r="B30" s="1">
        <v>130</v>
      </c>
      <c r="C30" t="s">
        <v>28</v>
      </c>
      <c r="D30" s="2">
        <v>29816.9</v>
      </c>
    </row>
    <row r="31" spans="1:4" x14ac:dyDescent="0.25">
      <c r="A31" s="1">
        <v>164</v>
      </c>
      <c r="B31" s="1">
        <v>21000</v>
      </c>
      <c r="C31" t="s">
        <v>44</v>
      </c>
      <c r="D31" s="2">
        <v>2000</v>
      </c>
    </row>
    <row r="32" spans="1:4" x14ac:dyDescent="0.25">
      <c r="A32" s="1">
        <v>164</v>
      </c>
      <c r="B32" s="1">
        <v>61900</v>
      </c>
      <c r="C32" t="s">
        <v>29</v>
      </c>
      <c r="D32" s="2">
        <v>18000</v>
      </c>
    </row>
    <row r="33" spans="1:4" x14ac:dyDescent="0.25">
      <c r="A33" s="1">
        <v>165</v>
      </c>
      <c r="B33" s="1">
        <v>13000</v>
      </c>
      <c r="C33" t="s">
        <v>30</v>
      </c>
      <c r="D33" s="2">
        <v>23697.03</v>
      </c>
    </row>
    <row r="34" spans="1:4" x14ac:dyDescent="0.25">
      <c r="A34" s="1">
        <v>165</v>
      </c>
      <c r="B34" s="1">
        <v>22100</v>
      </c>
      <c r="C34" t="s">
        <v>31</v>
      </c>
      <c r="D34" s="2">
        <v>65000</v>
      </c>
    </row>
    <row r="35" spans="1:4" x14ac:dyDescent="0.25">
      <c r="A35" s="1">
        <v>165</v>
      </c>
      <c r="B35" s="1">
        <v>22112</v>
      </c>
      <c r="C35" t="s">
        <v>32</v>
      </c>
      <c r="D35" s="2">
        <v>20000</v>
      </c>
    </row>
    <row r="36" spans="1:4" x14ac:dyDescent="0.25">
      <c r="A36" s="1">
        <v>170</v>
      </c>
      <c r="B36" s="1">
        <v>22706</v>
      </c>
      <c r="C36" t="s">
        <v>45</v>
      </c>
      <c r="D36" s="2">
        <v>16984</v>
      </c>
    </row>
    <row r="37" spans="1:4" x14ac:dyDescent="0.25">
      <c r="A37" s="1">
        <v>171</v>
      </c>
      <c r="B37" s="1">
        <v>21000</v>
      </c>
      <c r="C37" t="s">
        <v>46</v>
      </c>
      <c r="D37" s="2">
        <v>4500</v>
      </c>
    </row>
    <row r="38" spans="1:4" x14ac:dyDescent="0.25">
      <c r="A38" s="1">
        <v>221</v>
      </c>
      <c r="B38" s="1">
        <v>16201</v>
      </c>
      <c r="C38" t="s">
        <v>33</v>
      </c>
      <c r="D38" s="2">
        <v>1545</v>
      </c>
    </row>
    <row r="39" spans="1:4" x14ac:dyDescent="0.25">
      <c r="A39" s="1">
        <v>221</v>
      </c>
      <c r="B39" s="1">
        <v>16209</v>
      </c>
      <c r="C39" t="s">
        <v>34</v>
      </c>
      <c r="D39" s="2">
        <v>2060</v>
      </c>
    </row>
    <row r="40" spans="1:4" x14ac:dyDescent="0.25">
      <c r="A40" s="1">
        <v>221</v>
      </c>
      <c r="B40" s="1">
        <v>830</v>
      </c>
      <c r="C40" t="s">
        <v>35</v>
      </c>
      <c r="D40" s="2">
        <v>6000</v>
      </c>
    </row>
    <row r="41" spans="1:4" x14ac:dyDescent="0.25">
      <c r="A41" s="1">
        <v>231</v>
      </c>
      <c r="B41" s="1">
        <v>22699</v>
      </c>
      <c r="C41" t="s">
        <v>36</v>
      </c>
      <c r="D41" s="2">
        <v>1009.66</v>
      </c>
    </row>
    <row r="42" spans="1:4" x14ac:dyDescent="0.25">
      <c r="A42" s="1">
        <v>231</v>
      </c>
      <c r="B42" s="1">
        <v>22798</v>
      </c>
      <c r="C42" t="s">
        <v>37</v>
      </c>
      <c r="D42" s="2">
        <v>49956.82</v>
      </c>
    </row>
    <row r="43" spans="1:4" x14ac:dyDescent="0.25">
      <c r="A43" s="1">
        <v>231</v>
      </c>
      <c r="B43" s="1">
        <v>22799</v>
      </c>
      <c r="C43" t="s">
        <v>38</v>
      </c>
      <c r="D43" s="2">
        <v>321852</v>
      </c>
    </row>
    <row r="44" spans="1:4" x14ac:dyDescent="0.25">
      <c r="A44" s="1">
        <v>231</v>
      </c>
      <c r="B44" s="1">
        <v>260</v>
      </c>
      <c r="C44" t="s">
        <v>39</v>
      </c>
      <c r="D44" s="2">
        <v>4050</v>
      </c>
    </row>
    <row r="45" spans="1:4" x14ac:dyDescent="0.25">
      <c r="A45" s="1">
        <v>231</v>
      </c>
      <c r="B45" s="1">
        <v>26000</v>
      </c>
      <c r="C45" t="s">
        <v>47</v>
      </c>
      <c r="D45" s="2">
        <v>12000</v>
      </c>
    </row>
    <row r="46" spans="1:4" x14ac:dyDescent="0.25">
      <c r="A46" s="1">
        <v>231</v>
      </c>
      <c r="B46" s="1">
        <v>26001</v>
      </c>
      <c r="C46" t="s">
        <v>48</v>
      </c>
      <c r="D46" s="2">
        <v>8000</v>
      </c>
    </row>
    <row r="47" spans="1:4" x14ac:dyDescent="0.25">
      <c r="A47" s="1">
        <v>231</v>
      </c>
      <c r="B47" s="1">
        <v>26002</v>
      </c>
      <c r="C47" t="s">
        <v>49</v>
      </c>
      <c r="D47" s="2">
        <v>16000</v>
      </c>
    </row>
    <row r="48" spans="1:4" x14ac:dyDescent="0.25">
      <c r="A48" s="1">
        <v>231</v>
      </c>
      <c r="B48" s="1">
        <v>26003</v>
      </c>
      <c r="C48" t="s">
        <v>50</v>
      </c>
      <c r="D48" s="2">
        <v>3000</v>
      </c>
    </row>
    <row r="49" spans="1:4" x14ac:dyDescent="0.25">
      <c r="A49" s="1">
        <v>231</v>
      </c>
      <c r="B49" s="1">
        <v>26004</v>
      </c>
      <c r="C49" t="s">
        <v>51</v>
      </c>
      <c r="D49" s="2">
        <v>7100</v>
      </c>
    </row>
    <row r="50" spans="1:4" x14ac:dyDescent="0.25">
      <c r="A50" s="1">
        <v>241</v>
      </c>
      <c r="B50" s="1">
        <v>22611</v>
      </c>
      <c r="C50" t="s">
        <v>65</v>
      </c>
      <c r="D50" s="2">
        <v>11000</v>
      </c>
    </row>
    <row r="51" spans="1:4" x14ac:dyDescent="0.25">
      <c r="A51" s="1">
        <v>241</v>
      </c>
      <c r="B51" s="1">
        <v>22612</v>
      </c>
      <c r="C51" t="s">
        <v>66</v>
      </c>
      <c r="D51" s="2">
        <v>16800</v>
      </c>
    </row>
    <row r="52" spans="1:4" x14ac:dyDescent="0.25">
      <c r="A52" s="1">
        <v>241</v>
      </c>
      <c r="B52" s="1">
        <v>61900</v>
      </c>
      <c r="C52" t="s">
        <v>67</v>
      </c>
      <c r="D52" s="2">
        <v>193437.25</v>
      </c>
    </row>
    <row r="53" spans="1:4" x14ac:dyDescent="0.25">
      <c r="A53" s="1">
        <v>241</v>
      </c>
      <c r="B53" s="1">
        <v>61901</v>
      </c>
      <c r="C53" t="s">
        <v>68</v>
      </c>
      <c r="D53" s="2">
        <v>10929.72</v>
      </c>
    </row>
    <row r="54" spans="1:4" x14ac:dyDescent="0.25">
      <c r="A54" s="1">
        <v>323</v>
      </c>
      <c r="B54" s="1">
        <v>130</v>
      </c>
      <c r="C54" t="s">
        <v>52</v>
      </c>
      <c r="D54" s="2">
        <v>13175.18</v>
      </c>
    </row>
    <row r="55" spans="1:4" x14ac:dyDescent="0.25">
      <c r="A55" s="1">
        <v>323</v>
      </c>
      <c r="B55" s="1">
        <v>212</v>
      </c>
      <c r="C55" t="s">
        <v>53</v>
      </c>
      <c r="D55" s="2">
        <v>6000</v>
      </c>
    </row>
    <row r="56" spans="1:4" x14ac:dyDescent="0.25">
      <c r="A56" s="1">
        <v>323</v>
      </c>
      <c r="B56" s="1">
        <v>22103</v>
      </c>
      <c r="C56" t="s">
        <v>54</v>
      </c>
      <c r="D56" s="2">
        <v>7000</v>
      </c>
    </row>
    <row r="57" spans="1:4" x14ac:dyDescent="0.25">
      <c r="A57" s="1">
        <v>3321</v>
      </c>
      <c r="B57" s="1">
        <v>131</v>
      </c>
      <c r="C57" t="s">
        <v>69</v>
      </c>
      <c r="D57" s="2">
        <v>14000</v>
      </c>
    </row>
    <row r="58" spans="1:4" x14ac:dyDescent="0.25">
      <c r="A58" s="1">
        <v>334</v>
      </c>
      <c r="B58" s="1">
        <v>13000</v>
      </c>
      <c r="C58" t="s">
        <v>55</v>
      </c>
      <c r="D58" s="2">
        <v>16305.91</v>
      </c>
    </row>
    <row r="59" spans="1:4" x14ac:dyDescent="0.25">
      <c r="A59" s="1">
        <v>334</v>
      </c>
      <c r="B59" s="1">
        <v>22610</v>
      </c>
      <c r="C59" t="s">
        <v>56</v>
      </c>
      <c r="D59" s="2">
        <v>21338.46</v>
      </c>
    </row>
    <row r="60" spans="1:4" x14ac:dyDescent="0.25">
      <c r="A60" s="1">
        <v>334</v>
      </c>
      <c r="B60" s="1">
        <v>22617</v>
      </c>
      <c r="C60" t="s">
        <v>70</v>
      </c>
      <c r="D60" s="2">
        <v>500</v>
      </c>
    </row>
    <row r="61" spans="1:4" x14ac:dyDescent="0.25">
      <c r="A61" s="1">
        <v>334</v>
      </c>
      <c r="B61" s="1">
        <v>22625</v>
      </c>
      <c r="C61" t="s">
        <v>57</v>
      </c>
      <c r="D61" s="2">
        <v>10000</v>
      </c>
    </row>
    <row r="62" spans="1:4" x14ac:dyDescent="0.25">
      <c r="A62" s="1">
        <v>336</v>
      </c>
      <c r="B62" s="1">
        <v>21000</v>
      </c>
      <c r="C62" t="s">
        <v>71</v>
      </c>
      <c r="D62" s="2">
        <v>9713.2900000000009</v>
      </c>
    </row>
    <row r="63" spans="1:4" x14ac:dyDescent="0.25">
      <c r="A63" s="1">
        <v>338</v>
      </c>
      <c r="B63" s="1">
        <v>215</v>
      </c>
      <c r="C63" t="s">
        <v>58</v>
      </c>
      <c r="D63" s="2">
        <v>4500</v>
      </c>
    </row>
    <row r="64" spans="1:4" x14ac:dyDescent="0.25">
      <c r="A64" s="1">
        <v>338</v>
      </c>
      <c r="B64" s="1">
        <v>22609</v>
      </c>
      <c r="C64" t="s">
        <v>59</v>
      </c>
      <c r="D64" s="2">
        <v>10000</v>
      </c>
    </row>
    <row r="65" spans="1:4" x14ac:dyDescent="0.25">
      <c r="A65" s="1">
        <v>338</v>
      </c>
      <c r="B65" s="1">
        <v>22620</v>
      </c>
      <c r="C65" t="s">
        <v>60</v>
      </c>
      <c r="D65" s="2">
        <v>50000</v>
      </c>
    </row>
    <row r="66" spans="1:4" x14ac:dyDescent="0.25">
      <c r="A66" s="1">
        <v>338</v>
      </c>
      <c r="B66" s="1">
        <v>22621</v>
      </c>
      <c r="C66" t="s">
        <v>72</v>
      </c>
      <c r="D66" s="2">
        <v>16000</v>
      </c>
    </row>
    <row r="67" spans="1:4" x14ac:dyDescent="0.25">
      <c r="A67" s="1">
        <v>338</v>
      </c>
      <c r="B67" s="1">
        <v>22622</v>
      </c>
      <c r="C67" t="s">
        <v>61</v>
      </c>
      <c r="D67" s="2">
        <v>4000</v>
      </c>
    </row>
    <row r="68" spans="1:4" x14ac:dyDescent="0.25">
      <c r="A68" s="1">
        <v>338</v>
      </c>
      <c r="B68" s="1">
        <v>481</v>
      </c>
      <c r="C68" t="s">
        <v>62</v>
      </c>
      <c r="D68" s="2">
        <v>4000</v>
      </c>
    </row>
    <row r="69" spans="1:4" x14ac:dyDescent="0.25">
      <c r="A69" s="1">
        <v>338</v>
      </c>
      <c r="B69" s="1">
        <v>48100</v>
      </c>
      <c r="C69" t="s">
        <v>63</v>
      </c>
      <c r="D69" s="2">
        <v>2000</v>
      </c>
    </row>
    <row r="70" spans="1:4" x14ac:dyDescent="0.25">
      <c r="A70" s="1">
        <v>338</v>
      </c>
      <c r="B70" s="1">
        <v>48101</v>
      </c>
      <c r="C70" t="s">
        <v>64</v>
      </c>
      <c r="D70" s="2">
        <v>2000</v>
      </c>
    </row>
    <row r="71" spans="1:4" x14ac:dyDescent="0.25">
      <c r="A71" s="1">
        <v>338</v>
      </c>
      <c r="B71" s="1">
        <v>48102</v>
      </c>
      <c r="C71" t="s">
        <v>73</v>
      </c>
      <c r="D71" s="2">
        <v>3000</v>
      </c>
    </row>
    <row r="72" spans="1:4" x14ac:dyDescent="0.25">
      <c r="A72" s="1">
        <v>338</v>
      </c>
      <c r="B72" s="1">
        <v>48103</v>
      </c>
      <c r="C72" t="s">
        <v>74</v>
      </c>
      <c r="D72" s="2">
        <v>2000</v>
      </c>
    </row>
    <row r="73" spans="1:4" x14ac:dyDescent="0.25">
      <c r="A73" s="1">
        <v>338</v>
      </c>
      <c r="B73" s="1">
        <v>48104</v>
      </c>
      <c r="C73" t="s">
        <v>75</v>
      </c>
      <c r="D73" s="2">
        <v>1800</v>
      </c>
    </row>
    <row r="74" spans="1:4" x14ac:dyDescent="0.25">
      <c r="A74" s="1">
        <v>338</v>
      </c>
      <c r="B74" s="1">
        <v>48105</v>
      </c>
      <c r="C74" t="s">
        <v>76</v>
      </c>
      <c r="D74" s="2">
        <v>1000</v>
      </c>
    </row>
    <row r="75" spans="1:4" x14ac:dyDescent="0.25">
      <c r="A75" s="1">
        <v>338</v>
      </c>
      <c r="B75" s="1">
        <v>48106</v>
      </c>
      <c r="C75" t="s">
        <v>77</v>
      </c>
      <c r="D75" s="2">
        <v>1000</v>
      </c>
    </row>
    <row r="76" spans="1:4" x14ac:dyDescent="0.25">
      <c r="A76" s="1">
        <v>338</v>
      </c>
      <c r="B76" s="1">
        <v>48107</v>
      </c>
      <c r="C76" t="s">
        <v>89</v>
      </c>
      <c r="D76" s="2">
        <v>1000</v>
      </c>
    </row>
    <row r="77" spans="1:4" x14ac:dyDescent="0.25">
      <c r="A77" s="1">
        <v>338</v>
      </c>
      <c r="B77" s="1">
        <v>48108</v>
      </c>
      <c r="C77" t="s">
        <v>78</v>
      </c>
      <c r="D77" s="2">
        <v>1000</v>
      </c>
    </row>
    <row r="78" spans="1:4" x14ac:dyDescent="0.25">
      <c r="A78" s="1">
        <v>338</v>
      </c>
      <c r="B78" s="1">
        <v>48109</v>
      </c>
      <c r="C78" t="s">
        <v>90</v>
      </c>
      <c r="D78" s="2">
        <v>1000</v>
      </c>
    </row>
    <row r="79" spans="1:4" x14ac:dyDescent="0.25">
      <c r="A79" s="1">
        <v>338</v>
      </c>
      <c r="B79" s="1">
        <v>48110</v>
      </c>
      <c r="C79" t="s">
        <v>91</v>
      </c>
      <c r="D79" s="2">
        <v>500</v>
      </c>
    </row>
    <row r="80" spans="1:4" x14ac:dyDescent="0.25">
      <c r="A80" s="1">
        <v>338</v>
      </c>
      <c r="B80" s="1">
        <v>48111</v>
      </c>
      <c r="C80" t="s">
        <v>79</v>
      </c>
      <c r="D80" s="2">
        <v>800</v>
      </c>
    </row>
    <row r="81" spans="1:4" x14ac:dyDescent="0.25">
      <c r="A81" s="1">
        <v>338</v>
      </c>
      <c r="B81" s="1">
        <v>48112</v>
      </c>
      <c r="C81" t="s">
        <v>80</v>
      </c>
      <c r="D81" s="2">
        <v>2400</v>
      </c>
    </row>
    <row r="82" spans="1:4" x14ac:dyDescent="0.25">
      <c r="A82" s="1">
        <v>338</v>
      </c>
      <c r="B82" s="1">
        <v>48113</v>
      </c>
      <c r="C82" t="s">
        <v>81</v>
      </c>
      <c r="D82" s="2">
        <v>400</v>
      </c>
    </row>
    <row r="83" spans="1:4" x14ac:dyDescent="0.25">
      <c r="A83" s="1">
        <v>341</v>
      </c>
      <c r="B83" s="1">
        <v>22613</v>
      </c>
      <c r="C83" t="s">
        <v>82</v>
      </c>
      <c r="D83" s="2">
        <v>17121.47</v>
      </c>
    </row>
    <row r="84" spans="1:4" x14ac:dyDescent="0.25">
      <c r="A84" s="1">
        <v>342</v>
      </c>
      <c r="B84" s="1">
        <v>212</v>
      </c>
      <c r="C84" t="s">
        <v>83</v>
      </c>
      <c r="D84" s="2">
        <v>13000</v>
      </c>
    </row>
    <row r="85" spans="1:4" x14ac:dyDescent="0.25">
      <c r="A85" s="1">
        <v>342</v>
      </c>
      <c r="B85" s="1">
        <v>61900</v>
      </c>
      <c r="C85" t="s">
        <v>92</v>
      </c>
      <c r="D85" s="2">
        <v>432099.29</v>
      </c>
    </row>
    <row r="86" spans="1:4" x14ac:dyDescent="0.25">
      <c r="A86" s="1">
        <v>412</v>
      </c>
      <c r="B86" s="1">
        <v>21000</v>
      </c>
      <c r="C86" t="s">
        <v>84</v>
      </c>
      <c r="D86" s="2">
        <v>32000</v>
      </c>
    </row>
    <row r="87" spans="1:4" x14ac:dyDescent="0.25">
      <c r="A87" s="1">
        <v>450</v>
      </c>
      <c r="B87" s="1">
        <v>203</v>
      </c>
      <c r="C87" t="s">
        <v>93</v>
      </c>
      <c r="D87" s="2">
        <v>3800</v>
      </c>
    </row>
    <row r="88" spans="1:4" x14ac:dyDescent="0.25">
      <c r="A88" s="1">
        <v>450</v>
      </c>
      <c r="B88" s="1">
        <v>623</v>
      </c>
      <c r="C88" t="s">
        <v>85</v>
      </c>
      <c r="D88" s="2">
        <v>18000</v>
      </c>
    </row>
    <row r="89" spans="1:4" x14ac:dyDescent="0.25">
      <c r="A89" s="1">
        <v>459</v>
      </c>
      <c r="B89" s="1">
        <v>131</v>
      </c>
      <c r="C89" t="s">
        <v>86</v>
      </c>
      <c r="D89" s="2">
        <v>23528.76</v>
      </c>
    </row>
    <row r="90" spans="1:4" x14ac:dyDescent="0.25">
      <c r="A90" s="1">
        <v>459</v>
      </c>
      <c r="B90" s="1">
        <v>619</v>
      </c>
      <c r="C90" t="s">
        <v>94</v>
      </c>
      <c r="D90" s="2">
        <v>60000</v>
      </c>
    </row>
    <row r="91" spans="1:4" x14ac:dyDescent="0.25">
      <c r="A91" s="1">
        <v>459</v>
      </c>
      <c r="B91" s="1">
        <v>635</v>
      </c>
      <c r="C91" t="s">
        <v>95</v>
      </c>
      <c r="D91" s="2">
        <v>8000</v>
      </c>
    </row>
    <row r="92" spans="1:4" x14ac:dyDescent="0.25">
      <c r="A92" s="1">
        <v>912</v>
      </c>
      <c r="B92" s="1">
        <v>10000</v>
      </c>
      <c r="C92" t="s">
        <v>96</v>
      </c>
      <c r="D92" s="2">
        <v>66470.31</v>
      </c>
    </row>
    <row r="93" spans="1:4" x14ac:dyDescent="0.25">
      <c r="A93" s="1">
        <v>912</v>
      </c>
      <c r="B93" s="1">
        <v>10001</v>
      </c>
      <c r="C93" t="s">
        <v>87</v>
      </c>
      <c r="D93" s="2">
        <v>3600</v>
      </c>
    </row>
    <row r="94" spans="1:4" x14ac:dyDescent="0.25">
      <c r="A94" s="1">
        <v>912</v>
      </c>
      <c r="B94" s="1">
        <v>22601</v>
      </c>
      <c r="C94" t="s">
        <v>88</v>
      </c>
      <c r="D94" s="2">
        <v>3000</v>
      </c>
    </row>
    <row r="95" spans="1:4" x14ac:dyDescent="0.25">
      <c r="A95" s="1" t="s">
        <v>97</v>
      </c>
      <c r="B95" s="1">
        <v>22602</v>
      </c>
      <c r="C95" t="s">
        <v>99</v>
      </c>
      <c r="D95" s="2">
        <v>15000</v>
      </c>
    </row>
    <row r="96" spans="1:4" x14ac:dyDescent="0.25">
      <c r="A96" s="1" t="s">
        <v>97</v>
      </c>
      <c r="B96" s="1">
        <v>23000</v>
      </c>
      <c r="C96" t="s">
        <v>122</v>
      </c>
      <c r="D96" s="2">
        <v>3500</v>
      </c>
    </row>
    <row r="97" spans="1:4" x14ac:dyDescent="0.25">
      <c r="A97" s="1" t="s">
        <v>97</v>
      </c>
      <c r="B97" s="1">
        <v>23020</v>
      </c>
      <c r="C97" t="s">
        <v>100</v>
      </c>
      <c r="D97" s="2">
        <v>2500</v>
      </c>
    </row>
    <row r="98" spans="1:4" x14ac:dyDescent="0.25">
      <c r="A98" s="1" t="s">
        <v>98</v>
      </c>
      <c r="B98" s="1">
        <v>12000</v>
      </c>
      <c r="C98" t="s">
        <v>101</v>
      </c>
      <c r="D98" s="2">
        <v>20662.54</v>
      </c>
    </row>
    <row r="99" spans="1:4" x14ac:dyDescent="0.25">
      <c r="A99" s="1" t="s">
        <v>98</v>
      </c>
      <c r="B99" s="1">
        <v>12001</v>
      </c>
      <c r="C99" t="s">
        <v>102</v>
      </c>
      <c r="D99" s="2">
        <v>15227.05</v>
      </c>
    </row>
    <row r="100" spans="1:4" x14ac:dyDescent="0.25">
      <c r="A100" s="1" t="s">
        <v>98</v>
      </c>
      <c r="B100" s="1">
        <v>12003</v>
      </c>
      <c r="C100" t="s">
        <v>103</v>
      </c>
      <c r="D100" s="2">
        <v>35007.57</v>
      </c>
    </row>
    <row r="101" spans="1:4" x14ac:dyDescent="0.25">
      <c r="A101" s="1" t="s">
        <v>98</v>
      </c>
      <c r="B101" s="1">
        <v>12009</v>
      </c>
      <c r="C101" t="s">
        <v>104</v>
      </c>
      <c r="D101" s="2">
        <v>4326.84</v>
      </c>
    </row>
    <row r="102" spans="1:4" x14ac:dyDescent="0.25">
      <c r="A102" s="1" t="s">
        <v>98</v>
      </c>
      <c r="B102" s="1">
        <v>12100</v>
      </c>
      <c r="C102" t="s">
        <v>105</v>
      </c>
      <c r="D102" s="2">
        <v>34380.589999999997</v>
      </c>
    </row>
    <row r="103" spans="1:4" x14ac:dyDescent="0.25">
      <c r="A103" s="1" t="s">
        <v>98</v>
      </c>
      <c r="B103" s="1">
        <v>12101</v>
      </c>
      <c r="C103" t="s">
        <v>106</v>
      </c>
      <c r="D103" s="2">
        <v>60852</v>
      </c>
    </row>
    <row r="104" spans="1:4" x14ac:dyDescent="0.25">
      <c r="A104" s="1" t="s">
        <v>98</v>
      </c>
      <c r="B104" s="1">
        <v>13000</v>
      </c>
      <c r="C104" t="s">
        <v>123</v>
      </c>
      <c r="D104" s="2">
        <v>28526.15</v>
      </c>
    </row>
    <row r="105" spans="1:4" x14ac:dyDescent="0.25">
      <c r="A105" s="1" t="s">
        <v>98</v>
      </c>
      <c r="B105" s="1">
        <v>131</v>
      </c>
      <c r="C105" t="s">
        <v>107</v>
      </c>
      <c r="D105" s="2">
        <v>15853.97</v>
      </c>
    </row>
    <row r="106" spans="1:4" x14ac:dyDescent="0.25">
      <c r="A106" s="1" t="s">
        <v>98</v>
      </c>
      <c r="B106" s="1">
        <v>15001</v>
      </c>
      <c r="C106" t="s">
        <v>108</v>
      </c>
      <c r="D106" s="2">
        <v>7140</v>
      </c>
    </row>
    <row r="107" spans="1:4" x14ac:dyDescent="0.25">
      <c r="A107" s="1" t="s">
        <v>98</v>
      </c>
      <c r="B107" s="1">
        <v>15002</v>
      </c>
      <c r="C107" t="s">
        <v>109</v>
      </c>
      <c r="D107" s="2">
        <v>5100</v>
      </c>
    </row>
    <row r="108" spans="1:4" x14ac:dyDescent="0.25">
      <c r="A108" s="1" t="s">
        <v>98</v>
      </c>
      <c r="B108" s="1">
        <v>151</v>
      </c>
      <c r="C108" t="s">
        <v>110</v>
      </c>
      <c r="D108" s="2">
        <v>5100</v>
      </c>
    </row>
    <row r="109" spans="1:4" x14ac:dyDescent="0.25">
      <c r="A109" s="1" t="s">
        <v>98</v>
      </c>
      <c r="B109" s="1">
        <v>16000</v>
      </c>
      <c r="C109" t="s">
        <v>111</v>
      </c>
      <c r="D109" s="2">
        <v>116030</v>
      </c>
    </row>
    <row r="110" spans="1:4" x14ac:dyDescent="0.25">
      <c r="A110" s="1" t="s">
        <v>98</v>
      </c>
      <c r="B110" s="1">
        <v>212</v>
      </c>
      <c r="C110" t="s">
        <v>124</v>
      </c>
      <c r="D110" s="2">
        <v>10000</v>
      </c>
    </row>
    <row r="111" spans="1:4" x14ac:dyDescent="0.25">
      <c r="A111" s="1" t="s">
        <v>98</v>
      </c>
      <c r="B111" s="1">
        <v>22000</v>
      </c>
      <c r="C111" t="s">
        <v>112</v>
      </c>
      <c r="D111" s="2">
        <v>8000</v>
      </c>
    </row>
    <row r="112" spans="1:4" x14ac:dyDescent="0.25">
      <c r="A112" s="1" t="s">
        <v>98</v>
      </c>
      <c r="B112" s="1">
        <v>22100</v>
      </c>
      <c r="C112" t="s">
        <v>113</v>
      </c>
      <c r="D112" s="2">
        <v>16000</v>
      </c>
    </row>
    <row r="113" spans="1:4" x14ac:dyDescent="0.25">
      <c r="A113" s="1" t="s">
        <v>98</v>
      </c>
      <c r="B113" s="1">
        <v>22103</v>
      </c>
      <c r="C113" t="s">
        <v>114</v>
      </c>
      <c r="D113" s="2">
        <v>16000</v>
      </c>
    </row>
    <row r="114" spans="1:4" x14ac:dyDescent="0.25">
      <c r="A114" s="1" t="s">
        <v>98</v>
      </c>
      <c r="B114" s="1">
        <v>22104</v>
      </c>
      <c r="C114" t="s">
        <v>115</v>
      </c>
      <c r="D114" s="2">
        <v>2500</v>
      </c>
    </row>
    <row r="115" spans="1:4" x14ac:dyDescent="0.25">
      <c r="A115" s="1" t="s">
        <v>98</v>
      </c>
      <c r="B115" s="1">
        <v>22105</v>
      </c>
      <c r="C115" t="s">
        <v>125</v>
      </c>
      <c r="D115" s="2">
        <v>4000</v>
      </c>
    </row>
    <row r="116" spans="1:4" x14ac:dyDescent="0.25">
      <c r="A116" s="1" t="s">
        <v>98</v>
      </c>
      <c r="B116" s="1">
        <v>22110</v>
      </c>
      <c r="C116" t="s">
        <v>116</v>
      </c>
      <c r="D116" s="2">
        <v>6000</v>
      </c>
    </row>
    <row r="117" spans="1:4" x14ac:dyDescent="0.25">
      <c r="A117" s="1" t="s">
        <v>98</v>
      </c>
      <c r="B117" s="1">
        <v>22200</v>
      </c>
      <c r="C117" t="s">
        <v>117</v>
      </c>
      <c r="D117" s="2">
        <v>5000</v>
      </c>
    </row>
    <row r="118" spans="1:4" x14ac:dyDescent="0.25">
      <c r="A118" s="1" t="s">
        <v>98</v>
      </c>
      <c r="B118" s="1">
        <v>22201</v>
      </c>
      <c r="C118" t="s">
        <v>118</v>
      </c>
      <c r="D118" s="2">
        <v>3500</v>
      </c>
    </row>
    <row r="119" spans="1:4" x14ac:dyDescent="0.25">
      <c r="A119" s="1" t="s">
        <v>98</v>
      </c>
      <c r="B119" s="1">
        <v>22203</v>
      </c>
      <c r="C119" t="s">
        <v>119</v>
      </c>
      <c r="D119" s="2">
        <v>15000</v>
      </c>
    </row>
    <row r="120" spans="1:4" x14ac:dyDescent="0.25">
      <c r="A120" s="1" t="s">
        <v>98</v>
      </c>
      <c r="B120" s="1">
        <v>224</v>
      </c>
      <c r="C120" t="s">
        <v>120</v>
      </c>
      <c r="D120" s="2">
        <v>12000</v>
      </c>
    </row>
    <row r="121" spans="1:4" x14ac:dyDescent="0.25">
      <c r="A121" s="1" t="s">
        <v>98</v>
      </c>
      <c r="B121" s="1">
        <v>22500</v>
      </c>
      <c r="C121" t="s">
        <v>121</v>
      </c>
      <c r="D121" s="2">
        <v>200</v>
      </c>
    </row>
    <row r="122" spans="1:4" x14ac:dyDescent="0.25">
      <c r="A122" s="1" t="s">
        <v>98</v>
      </c>
      <c r="B122" s="1">
        <v>22601</v>
      </c>
      <c r="C122" t="s">
        <v>88</v>
      </c>
      <c r="D122" s="2">
        <v>3500</v>
      </c>
    </row>
    <row r="123" spans="1:4" x14ac:dyDescent="0.25">
      <c r="A123" s="1" t="s">
        <v>98</v>
      </c>
      <c r="B123" s="1">
        <v>22603</v>
      </c>
      <c r="C123" t="s">
        <v>130</v>
      </c>
      <c r="D123" s="2">
        <v>300</v>
      </c>
    </row>
    <row r="124" spans="1:4" x14ac:dyDescent="0.25">
      <c r="A124" s="1" t="s">
        <v>98</v>
      </c>
      <c r="B124" s="1">
        <v>22604</v>
      </c>
      <c r="C124" t="s">
        <v>131</v>
      </c>
      <c r="D124" s="3">
        <v>3500</v>
      </c>
    </row>
    <row r="125" spans="1:4" x14ac:dyDescent="0.25">
      <c r="A125" s="1" t="s">
        <v>98</v>
      </c>
      <c r="B125" s="1">
        <v>22706</v>
      </c>
      <c r="C125" t="s">
        <v>132</v>
      </c>
      <c r="D125" s="3">
        <v>8000</v>
      </c>
    </row>
    <row r="126" spans="1:4" x14ac:dyDescent="0.25">
      <c r="A126" s="1" t="s">
        <v>98</v>
      </c>
      <c r="B126" s="1">
        <v>22707</v>
      </c>
      <c r="C126" t="s">
        <v>133</v>
      </c>
      <c r="D126" s="3">
        <v>6534</v>
      </c>
    </row>
    <row r="127" spans="1:4" x14ac:dyDescent="0.25">
      <c r="A127" s="1" t="s">
        <v>98</v>
      </c>
      <c r="B127" s="1">
        <v>22799</v>
      </c>
      <c r="C127" t="s">
        <v>129</v>
      </c>
      <c r="D127" s="3">
        <v>22000</v>
      </c>
    </row>
    <row r="128" spans="1:4" x14ac:dyDescent="0.25">
      <c r="A128" s="1" t="s">
        <v>98</v>
      </c>
      <c r="B128" s="1">
        <v>233</v>
      </c>
      <c r="C128" t="s">
        <v>139</v>
      </c>
      <c r="D128" s="3">
        <v>6000</v>
      </c>
    </row>
    <row r="129" spans="1:4" x14ac:dyDescent="0.25">
      <c r="A129" s="1" t="s">
        <v>98</v>
      </c>
      <c r="B129" s="1">
        <v>250</v>
      </c>
      <c r="C129" t="s">
        <v>140</v>
      </c>
      <c r="D129" s="3">
        <v>6000</v>
      </c>
    </row>
    <row r="130" spans="1:4" x14ac:dyDescent="0.25">
      <c r="A130" s="1" t="s">
        <v>126</v>
      </c>
      <c r="B130" s="1">
        <v>22699</v>
      </c>
      <c r="C130" t="s">
        <v>134</v>
      </c>
      <c r="D130" s="3">
        <v>4000</v>
      </c>
    </row>
    <row r="131" spans="1:4" x14ac:dyDescent="0.25">
      <c r="A131" s="1" t="s">
        <v>126</v>
      </c>
      <c r="B131" s="1">
        <v>500</v>
      </c>
      <c r="C131" t="s">
        <v>135</v>
      </c>
      <c r="D131" s="3">
        <v>1100</v>
      </c>
    </row>
    <row r="132" spans="1:4" x14ac:dyDescent="0.25">
      <c r="A132" s="1" t="s">
        <v>127</v>
      </c>
      <c r="B132" s="1">
        <v>22701</v>
      </c>
      <c r="C132" t="s">
        <v>136</v>
      </c>
      <c r="D132" s="3">
        <v>1200</v>
      </c>
    </row>
    <row r="133" spans="1:4" x14ac:dyDescent="0.25">
      <c r="A133" s="1" t="s">
        <v>127</v>
      </c>
      <c r="B133" s="1">
        <v>22708</v>
      </c>
      <c r="C133" t="s">
        <v>141</v>
      </c>
      <c r="D133" s="3">
        <v>21000</v>
      </c>
    </row>
    <row r="134" spans="1:4" x14ac:dyDescent="0.25">
      <c r="A134" s="1" t="s">
        <v>128</v>
      </c>
      <c r="B134" s="1">
        <v>25000</v>
      </c>
      <c r="C134" t="s">
        <v>137</v>
      </c>
      <c r="D134" s="3">
        <v>45000</v>
      </c>
    </row>
    <row r="135" spans="1:4" x14ac:dyDescent="0.25">
      <c r="A135" s="1" t="s">
        <v>128</v>
      </c>
      <c r="B135" s="1">
        <v>25001</v>
      </c>
      <c r="C135" t="s">
        <v>138</v>
      </c>
      <c r="D135" s="3">
        <v>32474.799999999999</v>
      </c>
    </row>
    <row r="136" spans="1:4" x14ac:dyDescent="0.25">
      <c r="A136" t="s">
        <v>142</v>
      </c>
      <c r="B136"/>
      <c r="D136" s="4">
        <f>SUBTOTAL(109,Tabla1[Créditos iniciales])</f>
        <v>2830099.9999999991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0"/>
  <sheetViews>
    <sheetView workbookViewId="0">
      <selection activeCell="I27" sqref="I27"/>
    </sheetView>
  </sheetViews>
  <sheetFormatPr baseColWidth="10" defaultRowHeight="15" x14ac:dyDescent="0.25"/>
  <cols>
    <col min="1" max="1" width="50.42578125" customWidth="1"/>
    <col min="2" max="2" width="19.7109375" customWidth="1"/>
    <col min="3" max="3" width="18" customWidth="1"/>
    <col min="4" max="4" width="16.42578125" customWidth="1"/>
    <col min="5" max="5" width="14.28515625" customWidth="1"/>
  </cols>
  <sheetData>
    <row r="1" spans="1:5" ht="20.25" thickBot="1" x14ac:dyDescent="0.35">
      <c r="A1" s="5" t="s">
        <v>165</v>
      </c>
      <c r="B1" s="6"/>
      <c r="C1" s="5"/>
      <c r="D1" s="5"/>
      <c r="E1" s="5"/>
    </row>
    <row r="2" spans="1:5" ht="16.5" thickTop="1" x14ac:dyDescent="0.25">
      <c r="A2" s="7" t="s">
        <v>143</v>
      </c>
      <c r="B2" s="8">
        <v>2020</v>
      </c>
      <c r="C2" s="9">
        <v>2021</v>
      </c>
      <c r="D2" s="9" t="s">
        <v>144</v>
      </c>
      <c r="E2" s="9" t="s">
        <v>145</v>
      </c>
    </row>
    <row r="3" spans="1:5" ht="15.75" x14ac:dyDescent="0.25">
      <c r="A3" s="10" t="s">
        <v>146</v>
      </c>
      <c r="B3" s="11"/>
      <c r="C3" s="7"/>
      <c r="D3" s="7"/>
      <c r="E3" s="7"/>
    </row>
    <row r="4" spans="1:5" ht="15.75" x14ac:dyDescent="0.25">
      <c r="A4" s="12" t="s">
        <v>147</v>
      </c>
      <c r="B4" s="13">
        <v>603234.30000000005</v>
      </c>
      <c r="C4" s="13">
        <v>625234.30000000005</v>
      </c>
      <c r="D4" s="14">
        <f t="shared" ref="D4:D12" si="0">C4-B4</f>
        <v>22000</v>
      </c>
      <c r="E4" s="15">
        <f t="shared" ref="E4:E12" si="1">1-(B4/C4)</f>
        <v>3.5186809168978761E-2</v>
      </c>
    </row>
    <row r="5" spans="1:5" ht="15.75" x14ac:dyDescent="0.25">
      <c r="A5" s="12" t="s">
        <v>148</v>
      </c>
      <c r="B5" s="13">
        <v>23000</v>
      </c>
      <c r="C5" s="13">
        <v>23000</v>
      </c>
      <c r="D5" s="14">
        <f t="shared" si="0"/>
        <v>0</v>
      </c>
      <c r="E5" s="15">
        <f t="shared" si="1"/>
        <v>0</v>
      </c>
    </row>
    <row r="6" spans="1:5" ht="15.75" x14ac:dyDescent="0.25">
      <c r="A6" s="12" t="s">
        <v>149</v>
      </c>
      <c r="B6" s="13">
        <v>338051.36</v>
      </c>
      <c r="C6" s="13">
        <v>363034.06</v>
      </c>
      <c r="D6" s="14">
        <f t="shared" si="0"/>
        <v>24982.700000000012</v>
      </c>
      <c r="E6" s="15">
        <f t="shared" si="1"/>
        <v>6.8816408025186404E-2</v>
      </c>
    </row>
    <row r="7" spans="1:5" ht="15.75" x14ac:dyDescent="0.25">
      <c r="A7" s="12" t="s">
        <v>150</v>
      </c>
      <c r="B7" s="13">
        <v>1138894.3899999999</v>
      </c>
      <c r="C7" s="13">
        <v>1154895.1000000001</v>
      </c>
      <c r="D7" s="14">
        <f t="shared" si="0"/>
        <v>16000.710000000196</v>
      </c>
      <c r="E7" s="15">
        <f t="shared" si="1"/>
        <v>1.3854686888878698E-2</v>
      </c>
    </row>
    <row r="8" spans="1:5" ht="15.75" x14ac:dyDescent="0.25">
      <c r="A8" s="12" t="s">
        <v>151</v>
      </c>
      <c r="B8" s="13">
        <v>41800</v>
      </c>
      <c r="C8" s="13">
        <v>41800</v>
      </c>
      <c r="D8" s="14">
        <f t="shared" si="0"/>
        <v>0</v>
      </c>
      <c r="E8" s="15">
        <f t="shared" si="1"/>
        <v>0</v>
      </c>
    </row>
    <row r="9" spans="1:5" ht="15.75" x14ac:dyDescent="0.25">
      <c r="A9" s="10" t="s">
        <v>152</v>
      </c>
      <c r="B9" s="13"/>
      <c r="C9" s="13"/>
      <c r="D9" s="14"/>
      <c r="E9" s="15"/>
    </row>
    <row r="10" spans="1:5" ht="15.75" x14ac:dyDescent="0.25">
      <c r="A10" s="12" t="s">
        <v>153</v>
      </c>
      <c r="B10" s="13">
        <v>10600</v>
      </c>
      <c r="C10" s="13">
        <v>6600</v>
      </c>
      <c r="D10" s="14">
        <f t="shared" si="0"/>
        <v>-4000</v>
      </c>
      <c r="E10" s="15">
        <f t="shared" si="1"/>
        <v>-0.60606060606060597</v>
      </c>
    </row>
    <row r="11" spans="1:5" ht="15.75" x14ac:dyDescent="0.25">
      <c r="A11" s="12" t="s">
        <v>154</v>
      </c>
      <c r="B11" s="13">
        <v>207419.95</v>
      </c>
      <c r="C11" s="13">
        <v>609536.54</v>
      </c>
      <c r="D11" s="14">
        <f t="shared" si="0"/>
        <v>402116.59</v>
      </c>
      <c r="E11" s="15">
        <f t="shared" si="1"/>
        <v>0.65970875183299094</v>
      </c>
    </row>
    <row r="12" spans="1:5" ht="15.75" x14ac:dyDescent="0.25">
      <c r="A12" s="12" t="s">
        <v>155</v>
      </c>
      <c r="B12" s="13">
        <v>6000</v>
      </c>
      <c r="C12" s="13">
        <v>6000</v>
      </c>
      <c r="D12" s="14">
        <f t="shared" si="0"/>
        <v>0</v>
      </c>
      <c r="E12" s="15">
        <f t="shared" si="1"/>
        <v>0</v>
      </c>
    </row>
    <row r="13" spans="1:5" ht="15.75" x14ac:dyDescent="0.25">
      <c r="A13" s="12" t="s">
        <v>156</v>
      </c>
      <c r="B13" s="13"/>
      <c r="C13" s="13"/>
      <c r="D13" s="14"/>
      <c r="E13" s="15"/>
    </row>
    <row r="14" spans="1:5" ht="16.5" thickBot="1" x14ac:dyDescent="0.3">
      <c r="A14" s="16" t="s">
        <v>157</v>
      </c>
      <c r="B14" s="17">
        <f>SUM(B4:B13)</f>
        <v>2369000</v>
      </c>
      <c r="C14" s="17">
        <f>SUM(C4:C12)</f>
        <v>2830100</v>
      </c>
      <c r="D14" s="18">
        <f>C14-B14</f>
        <v>461100</v>
      </c>
      <c r="E14" s="19">
        <f>(C14-B14)/ABS(C14)</f>
        <v>0.16292710504929153</v>
      </c>
    </row>
    <row r="15" spans="1:5" ht="16.5" thickTop="1" x14ac:dyDescent="0.25">
      <c r="A15" s="7"/>
      <c r="B15" s="11"/>
      <c r="C15" s="7"/>
      <c r="D15" s="7"/>
      <c r="E15" s="7"/>
    </row>
    <row r="16" spans="1:5" ht="20.25" thickBot="1" x14ac:dyDescent="0.35">
      <c r="A16" s="5" t="s">
        <v>166</v>
      </c>
      <c r="B16" s="5"/>
      <c r="C16" s="5"/>
      <c r="D16" s="5"/>
      <c r="E16" s="5"/>
    </row>
    <row r="17" spans="1:5" ht="16.5" thickTop="1" x14ac:dyDescent="0.25">
      <c r="A17" s="7" t="s">
        <v>143</v>
      </c>
      <c r="B17" s="8">
        <v>2020</v>
      </c>
      <c r="C17" s="9">
        <v>2021</v>
      </c>
      <c r="D17" s="9" t="s">
        <v>144</v>
      </c>
      <c r="E17" s="9" t="s">
        <v>145</v>
      </c>
    </row>
    <row r="18" spans="1:5" ht="15.75" x14ac:dyDescent="0.25">
      <c r="A18" s="10" t="s">
        <v>158</v>
      </c>
      <c r="B18" s="11"/>
      <c r="C18" s="11"/>
      <c r="D18" s="11"/>
      <c r="E18" s="15"/>
    </row>
    <row r="19" spans="1:5" ht="15.75" x14ac:dyDescent="0.25">
      <c r="A19" s="12" t="s">
        <v>159</v>
      </c>
      <c r="B19" s="20">
        <v>654489.76</v>
      </c>
      <c r="C19" s="20">
        <v>671119.85</v>
      </c>
      <c r="D19" s="14">
        <f>C19-B19</f>
        <v>16630.089999999967</v>
      </c>
      <c r="E19" s="15">
        <f>1-(B19/C19)</f>
        <v>2.4779612762161563E-2</v>
      </c>
    </row>
    <row r="20" spans="1:5" ht="15.75" x14ac:dyDescent="0.25">
      <c r="A20" s="12" t="s">
        <v>160</v>
      </c>
      <c r="B20" s="20">
        <v>1220193.05</v>
      </c>
      <c r="C20" s="20">
        <v>1235241.31</v>
      </c>
      <c r="D20" s="14">
        <f t="shared" ref="D20:D28" si="2">C20-B20</f>
        <v>15048.260000000009</v>
      </c>
      <c r="E20" s="15">
        <f t="shared" ref="E20:E28" si="3">1-(B20/C20)</f>
        <v>1.2182445549849708E-2</v>
      </c>
    </row>
    <row r="21" spans="1:5" ht="15.75" x14ac:dyDescent="0.25">
      <c r="A21" s="12" t="s">
        <v>161</v>
      </c>
      <c r="B21" s="20">
        <v>6000</v>
      </c>
      <c r="C21" s="20">
        <v>5086.22</v>
      </c>
      <c r="D21" s="14">
        <f t="shared" si="2"/>
        <v>-913.77999999999975</v>
      </c>
      <c r="E21" s="15">
        <f t="shared" si="3"/>
        <v>-0.17965797783029425</v>
      </c>
    </row>
    <row r="22" spans="1:5" ht="15.75" x14ac:dyDescent="0.25">
      <c r="A22" s="12" t="s">
        <v>150</v>
      </c>
      <c r="B22" s="20">
        <v>28800</v>
      </c>
      <c r="C22" s="20">
        <v>23900</v>
      </c>
      <c r="D22" s="14">
        <f t="shared" si="2"/>
        <v>-4900</v>
      </c>
      <c r="E22" s="15">
        <f t="shared" si="3"/>
        <v>-0.20502092050209209</v>
      </c>
    </row>
    <row r="23" spans="1:5" ht="15.75" x14ac:dyDescent="0.25">
      <c r="A23" s="12" t="s">
        <v>162</v>
      </c>
      <c r="B23" s="20">
        <v>1100</v>
      </c>
      <c r="C23" s="20">
        <v>1100</v>
      </c>
      <c r="D23" s="14">
        <f t="shared" si="2"/>
        <v>0</v>
      </c>
      <c r="E23" s="15">
        <f t="shared" si="3"/>
        <v>0</v>
      </c>
    </row>
    <row r="24" spans="1:5" ht="15.75" x14ac:dyDescent="0.25">
      <c r="A24" s="10" t="s">
        <v>163</v>
      </c>
      <c r="B24" s="11"/>
      <c r="C24" s="11"/>
      <c r="D24" s="14">
        <f t="shared" si="2"/>
        <v>0</v>
      </c>
      <c r="E24" s="15"/>
    </row>
    <row r="25" spans="1:5" ht="15.75" x14ac:dyDescent="0.25">
      <c r="A25" s="12" t="s">
        <v>164</v>
      </c>
      <c r="B25" s="20">
        <v>347230.83</v>
      </c>
      <c r="C25" s="20">
        <v>782466.26</v>
      </c>
      <c r="D25" s="14">
        <f t="shared" si="2"/>
        <v>435235.43</v>
      </c>
      <c r="E25" s="15">
        <f t="shared" si="3"/>
        <v>0.55623539601566974</v>
      </c>
    </row>
    <row r="26" spans="1:5" ht="15.75" x14ac:dyDescent="0.25">
      <c r="A26" s="12" t="s">
        <v>154</v>
      </c>
      <c r="B26" s="20"/>
      <c r="C26" s="20"/>
      <c r="D26" s="14">
        <f t="shared" si="2"/>
        <v>0</v>
      </c>
      <c r="E26" s="15"/>
    </row>
    <row r="27" spans="1:5" ht="15.75" x14ac:dyDescent="0.25">
      <c r="A27" s="12" t="s">
        <v>155</v>
      </c>
      <c r="B27" s="20">
        <v>6000</v>
      </c>
      <c r="C27" s="20">
        <v>6000</v>
      </c>
      <c r="D27" s="14">
        <f t="shared" si="2"/>
        <v>0</v>
      </c>
      <c r="E27" s="15">
        <f t="shared" si="3"/>
        <v>0</v>
      </c>
    </row>
    <row r="28" spans="1:5" ht="15.75" x14ac:dyDescent="0.25">
      <c r="A28" s="12" t="s">
        <v>156</v>
      </c>
      <c r="B28" s="20">
        <v>105186.36</v>
      </c>
      <c r="C28" s="20">
        <v>105186.36</v>
      </c>
      <c r="D28" s="14">
        <f t="shared" si="2"/>
        <v>0</v>
      </c>
      <c r="E28" s="15">
        <f t="shared" si="3"/>
        <v>0</v>
      </c>
    </row>
    <row r="29" spans="1:5" ht="16.5" thickBot="1" x14ac:dyDescent="0.3">
      <c r="A29" s="16" t="s">
        <v>157</v>
      </c>
      <c r="B29" s="17">
        <f>SUM(B19:B28)</f>
        <v>2369000</v>
      </c>
      <c r="C29" s="17">
        <f>SUM(C19:C28)</f>
        <v>2830100</v>
      </c>
      <c r="D29" s="18">
        <f>C29-B29</f>
        <v>461100</v>
      </c>
      <c r="E29" s="19">
        <f>(C29-B29)/ABS(C29)</f>
        <v>0.16292710504929153</v>
      </c>
    </row>
    <row r="30" spans="1:5" ht="15.75" thickTop="1" x14ac:dyDescent="0.25"/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29" sqref="F29"/>
    </sheetView>
  </sheetViews>
  <sheetFormatPr baseColWidth="10" defaultRowHeight="15" x14ac:dyDescent="0.25"/>
  <cols>
    <col min="1" max="1" width="50.7109375" bestFit="1" customWidth="1"/>
    <col min="2" max="3" width="24.42578125" customWidth="1"/>
    <col min="4" max="4" width="13.5703125" customWidth="1"/>
    <col min="5" max="5" width="11.42578125" customWidth="1"/>
  </cols>
  <sheetData>
    <row r="1" spans="1:5" x14ac:dyDescent="0.25">
      <c r="A1" t="s">
        <v>225</v>
      </c>
      <c r="B1" t="s">
        <v>226</v>
      </c>
      <c r="C1" t="s">
        <v>227</v>
      </c>
      <c r="D1" t="s">
        <v>228</v>
      </c>
      <c r="E1" t="s">
        <v>241</v>
      </c>
    </row>
    <row r="2" spans="1:5" x14ac:dyDescent="0.25">
      <c r="A2" t="s">
        <v>229</v>
      </c>
      <c r="B2" s="2">
        <v>70070.31</v>
      </c>
      <c r="C2" s="2">
        <v>81754.649999999994</v>
      </c>
      <c r="D2" s="24">
        <v>-11684.34</v>
      </c>
      <c r="E2" s="23">
        <v>-14.29</v>
      </c>
    </row>
    <row r="3" spans="1:5" x14ac:dyDescent="0.25">
      <c r="A3" t="s">
        <v>230</v>
      </c>
      <c r="B3" s="2">
        <v>170456.59</v>
      </c>
      <c r="C3" s="2">
        <v>163323.35</v>
      </c>
      <c r="D3" s="24">
        <v>7133.24</v>
      </c>
      <c r="E3" s="23">
        <v>4.37</v>
      </c>
    </row>
    <row r="4" spans="1:5" x14ac:dyDescent="0.25">
      <c r="A4" t="s">
        <v>231</v>
      </c>
      <c r="B4" s="2">
        <v>264114.5</v>
      </c>
      <c r="C4" s="2">
        <v>247306.76</v>
      </c>
      <c r="D4" s="24">
        <v>16807.740000000002</v>
      </c>
      <c r="E4" s="23">
        <v>6.8</v>
      </c>
    </row>
    <row r="5" spans="1:5" x14ac:dyDescent="0.25">
      <c r="A5" t="s">
        <v>242</v>
      </c>
      <c r="B5" s="2">
        <v>17340</v>
      </c>
      <c r="C5" s="2">
        <v>17340</v>
      </c>
      <c r="D5" s="24"/>
      <c r="E5" s="23">
        <v>0</v>
      </c>
    </row>
    <row r="6" spans="1:5" x14ac:dyDescent="0.25">
      <c r="A6" t="s">
        <v>243</v>
      </c>
      <c r="B6" s="2">
        <v>149138.45000000001</v>
      </c>
      <c r="C6" s="2">
        <v>144765</v>
      </c>
      <c r="D6" s="24">
        <v>4373.45</v>
      </c>
      <c r="E6" s="23">
        <v>3.02</v>
      </c>
    </row>
    <row r="7" spans="1:5" x14ac:dyDescent="0.25">
      <c r="A7" t="s">
        <v>232</v>
      </c>
      <c r="B7" s="2">
        <v>3800</v>
      </c>
      <c r="C7" s="2">
        <v>3800</v>
      </c>
      <c r="D7" s="24"/>
      <c r="E7" s="23">
        <v>0</v>
      </c>
    </row>
    <row r="8" spans="1:5" x14ac:dyDescent="0.25">
      <c r="A8" t="s">
        <v>244</v>
      </c>
      <c r="B8" s="2">
        <v>214020.1</v>
      </c>
      <c r="C8" s="2">
        <v>197713.29</v>
      </c>
      <c r="D8" s="24">
        <v>16306.81</v>
      </c>
      <c r="E8" s="23">
        <v>8.25</v>
      </c>
    </row>
    <row r="9" spans="1:5" x14ac:dyDescent="0.25">
      <c r="A9" t="s">
        <v>233</v>
      </c>
      <c r="B9" s="2">
        <v>871796.41</v>
      </c>
      <c r="C9" s="2">
        <v>878054.96</v>
      </c>
      <c r="D9" s="24">
        <v>-6258.55</v>
      </c>
      <c r="E9" s="23">
        <v>-0.71</v>
      </c>
    </row>
    <row r="10" spans="1:5" x14ac:dyDescent="0.25">
      <c r="A10" t="s">
        <v>245</v>
      </c>
      <c r="B10" s="2">
        <v>12000</v>
      </c>
      <c r="C10" s="2">
        <v>11000</v>
      </c>
      <c r="D10" s="24">
        <v>1000</v>
      </c>
      <c r="E10" s="23">
        <v>9.09</v>
      </c>
    </row>
    <row r="11" spans="1:5" x14ac:dyDescent="0.25">
      <c r="A11" t="s">
        <v>234</v>
      </c>
      <c r="B11" s="2">
        <v>83474.8</v>
      </c>
      <c r="C11" s="2">
        <v>83474.8</v>
      </c>
      <c r="D11" s="24"/>
      <c r="E11" s="23">
        <v>0</v>
      </c>
    </row>
    <row r="12" spans="1:5" x14ac:dyDescent="0.25">
      <c r="A12" t="s">
        <v>235</v>
      </c>
      <c r="B12" s="2">
        <v>50150</v>
      </c>
      <c r="C12" s="2">
        <v>46150</v>
      </c>
      <c r="D12" s="24">
        <v>4000</v>
      </c>
      <c r="E12" s="23">
        <v>8.67</v>
      </c>
    </row>
    <row r="13" spans="1:5" x14ac:dyDescent="0.25">
      <c r="A13" t="s">
        <v>246</v>
      </c>
      <c r="B13" s="2">
        <v>2586.2199999999998</v>
      </c>
      <c r="C13" s="2">
        <v>3500</v>
      </c>
      <c r="D13" s="24">
        <v>-913.78</v>
      </c>
      <c r="E13" s="23">
        <v>-26.11</v>
      </c>
    </row>
    <row r="14" spans="1:5" x14ac:dyDescent="0.25">
      <c r="A14" t="s">
        <v>247</v>
      </c>
      <c r="B14" s="2">
        <v>2500</v>
      </c>
      <c r="C14" s="2">
        <v>2500</v>
      </c>
      <c r="D14" s="24"/>
      <c r="E14" s="23">
        <v>0</v>
      </c>
    </row>
    <row r="15" spans="1:5" x14ac:dyDescent="0.25">
      <c r="A15" t="s">
        <v>248</v>
      </c>
      <c r="B15" s="2">
        <v>23900</v>
      </c>
      <c r="C15" s="2">
        <v>28800</v>
      </c>
      <c r="D15" s="24">
        <v>4900</v>
      </c>
      <c r="E15" s="23">
        <v>-17.010000000000002</v>
      </c>
    </row>
    <row r="16" spans="1:5" x14ac:dyDescent="0.25">
      <c r="A16" t="s">
        <v>236</v>
      </c>
      <c r="B16" s="2">
        <v>1100</v>
      </c>
      <c r="C16" s="2">
        <v>1100</v>
      </c>
      <c r="D16" s="24"/>
      <c r="E16" s="23">
        <v>0</v>
      </c>
    </row>
    <row r="17" spans="1:5" x14ac:dyDescent="0.25">
      <c r="A17" t="s">
        <v>249</v>
      </c>
      <c r="B17" s="2">
        <v>756466.26</v>
      </c>
      <c r="C17" s="2">
        <v>327230.83</v>
      </c>
      <c r="D17" s="24">
        <v>429235.43</v>
      </c>
      <c r="E17" s="23">
        <v>131.16999999999999</v>
      </c>
    </row>
    <row r="18" spans="1:5" x14ac:dyDescent="0.25">
      <c r="A18" t="s">
        <v>237</v>
      </c>
      <c r="B18" s="2">
        <v>18000</v>
      </c>
      <c r="C18" s="2">
        <v>12000</v>
      </c>
      <c r="D18" s="24">
        <v>6000</v>
      </c>
      <c r="E18" s="23">
        <v>50</v>
      </c>
    </row>
    <row r="19" spans="1:5" x14ac:dyDescent="0.25">
      <c r="A19" t="s">
        <v>250</v>
      </c>
      <c r="B19" s="2">
        <v>8000</v>
      </c>
      <c r="C19" s="2">
        <v>8000</v>
      </c>
      <c r="D19" s="24"/>
      <c r="E19" s="23">
        <v>0</v>
      </c>
    </row>
    <row r="20" spans="1:5" x14ac:dyDescent="0.25">
      <c r="A20" t="s">
        <v>238</v>
      </c>
      <c r="B20" s="2"/>
      <c r="C20" s="2"/>
      <c r="D20" s="24"/>
      <c r="E20" s="23">
        <v>0</v>
      </c>
    </row>
    <row r="21" spans="1:5" x14ac:dyDescent="0.25">
      <c r="A21" t="s">
        <v>239</v>
      </c>
      <c r="B21" s="2">
        <v>6000</v>
      </c>
      <c r="C21" s="2">
        <v>6000</v>
      </c>
      <c r="D21" s="24"/>
      <c r="E21" s="23">
        <v>0</v>
      </c>
    </row>
    <row r="22" spans="1:5" x14ac:dyDescent="0.25">
      <c r="A22" t="s">
        <v>240</v>
      </c>
      <c r="B22" s="2">
        <v>105186.36</v>
      </c>
      <c r="C22" s="2">
        <v>105186.36</v>
      </c>
      <c r="D22" s="24"/>
      <c r="E22" s="23">
        <v>0</v>
      </c>
    </row>
    <row r="23" spans="1:5" x14ac:dyDescent="0.25">
      <c r="A23" t="s">
        <v>142</v>
      </c>
      <c r="B23" s="27">
        <f>SUBTOTAL(109,Tabla3[Presupuesto Inicial 2021])</f>
        <v>2830100</v>
      </c>
      <c r="C23" s="27">
        <f>SUBTOTAL(109,Tabla3[Presupuesto Inicial 2020])</f>
        <v>2369000</v>
      </c>
      <c r="D23" s="25"/>
      <c r="E23" s="26"/>
    </row>
    <row r="24" spans="1:5" x14ac:dyDescent="0.25">
      <c r="B24" s="21"/>
      <c r="C24" s="2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I6" sqref="I6"/>
    </sheetView>
  </sheetViews>
  <sheetFormatPr baseColWidth="10" defaultRowHeight="15" x14ac:dyDescent="0.25"/>
  <cols>
    <col min="1" max="1" width="49.140625" bestFit="1" customWidth="1"/>
    <col min="2" max="3" width="25.5703125" customWidth="1"/>
    <col min="4" max="4" width="13.5703125" customWidth="1"/>
    <col min="5" max="5" width="12" customWidth="1"/>
  </cols>
  <sheetData>
    <row r="1" spans="1:5" x14ac:dyDescent="0.25">
      <c r="A1" t="s">
        <v>225</v>
      </c>
      <c r="B1" t="s">
        <v>251</v>
      </c>
      <c r="C1" t="s">
        <v>252</v>
      </c>
      <c r="D1" t="s">
        <v>228</v>
      </c>
      <c r="E1" t="s">
        <v>241</v>
      </c>
    </row>
    <row r="2" spans="1:5" x14ac:dyDescent="0.25">
      <c r="A2" t="s">
        <v>253</v>
      </c>
      <c r="B2" s="2">
        <v>625234.30000000005</v>
      </c>
      <c r="C2" s="2">
        <v>603234.30000000005</v>
      </c>
      <c r="D2" s="24">
        <v>22000</v>
      </c>
      <c r="E2" s="28">
        <v>3.65</v>
      </c>
    </row>
    <row r="3" spans="1:5" x14ac:dyDescent="0.25">
      <c r="A3" t="s">
        <v>254</v>
      </c>
      <c r="B3" s="2">
        <v>23000</v>
      </c>
      <c r="C3" s="2">
        <v>23000</v>
      </c>
      <c r="D3" s="24"/>
      <c r="E3" s="28">
        <v>0</v>
      </c>
    </row>
    <row r="4" spans="1:5" x14ac:dyDescent="0.25">
      <c r="A4" t="s">
        <v>275</v>
      </c>
      <c r="B4" s="2">
        <v>287000</v>
      </c>
      <c r="C4" s="2">
        <v>266000</v>
      </c>
      <c r="D4" s="24">
        <v>21000</v>
      </c>
      <c r="E4" s="28">
        <v>7.89</v>
      </c>
    </row>
    <row r="5" spans="1:5" x14ac:dyDescent="0.25">
      <c r="A5" t="s">
        <v>255</v>
      </c>
      <c r="B5" s="2">
        <v>5000</v>
      </c>
      <c r="C5" s="2">
        <v>5000</v>
      </c>
      <c r="D5" s="24"/>
      <c r="E5" s="28">
        <v>0</v>
      </c>
    </row>
    <row r="6" spans="1:5" x14ac:dyDescent="0.25">
      <c r="A6" t="s">
        <v>256</v>
      </c>
      <c r="B6" s="2">
        <v>22000</v>
      </c>
      <c r="C6" s="2">
        <v>18500</v>
      </c>
      <c r="D6" s="24">
        <v>3500</v>
      </c>
      <c r="E6" s="28">
        <v>18.920000000000002</v>
      </c>
    </row>
    <row r="7" spans="1:5" x14ac:dyDescent="0.25">
      <c r="A7" t="s">
        <v>257</v>
      </c>
      <c r="B7" s="2">
        <v>24900</v>
      </c>
      <c r="C7" s="2">
        <v>23900</v>
      </c>
      <c r="D7" s="24">
        <v>1000</v>
      </c>
      <c r="E7" s="28">
        <v>4.18</v>
      </c>
    </row>
    <row r="8" spans="1:5" x14ac:dyDescent="0.25">
      <c r="A8" t="s">
        <v>258</v>
      </c>
      <c r="B8" s="2">
        <v>8000</v>
      </c>
      <c r="C8" s="2">
        <v>8000</v>
      </c>
      <c r="D8" s="24"/>
      <c r="E8" s="28">
        <v>0</v>
      </c>
    </row>
    <row r="9" spans="1:5" x14ac:dyDescent="0.25">
      <c r="A9" t="s">
        <v>259</v>
      </c>
      <c r="B9" s="2">
        <v>100</v>
      </c>
      <c r="C9" s="2">
        <v>100</v>
      </c>
      <c r="D9" s="24"/>
      <c r="E9" s="28">
        <v>0</v>
      </c>
    </row>
    <row r="10" spans="1:5" x14ac:dyDescent="0.25">
      <c r="A10" t="s">
        <v>260</v>
      </c>
      <c r="B10" s="2">
        <v>16034.06</v>
      </c>
      <c r="C10" s="2">
        <v>16551.36</v>
      </c>
      <c r="D10" s="24">
        <v>-517.29999999999995</v>
      </c>
      <c r="E10" s="28">
        <v>-3.13</v>
      </c>
    </row>
    <row r="11" spans="1:5" x14ac:dyDescent="0.25">
      <c r="A11" t="s">
        <v>261</v>
      </c>
      <c r="B11" s="2">
        <v>398609.66</v>
      </c>
      <c r="C11" s="2">
        <v>388609.66</v>
      </c>
      <c r="D11" s="24">
        <v>10000</v>
      </c>
      <c r="E11" s="28">
        <v>2.57</v>
      </c>
    </row>
    <row r="12" spans="1:5" x14ac:dyDescent="0.25">
      <c r="A12" t="s">
        <v>262</v>
      </c>
      <c r="B12" s="2">
        <v>358839.17</v>
      </c>
      <c r="C12" s="2">
        <v>352838.46</v>
      </c>
      <c r="D12" s="24">
        <v>6000.71</v>
      </c>
      <c r="E12" s="28">
        <v>1.7</v>
      </c>
    </row>
    <row r="13" spans="1:5" x14ac:dyDescent="0.25">
      <c r="A13" t="s">
        <v>263</v>
      </c>
      <c r="B13" s="2">
        <v>397446.27</v>
      </c>
      <c r="C13" s="2">
        <v>397446.27</v>
      </c>
      <c r="D13" s="24"/>
      <c r="E13" s="28">
        <v>0</v>
      </c>
    </row>
    <row r="14" spans="1:5" x14ac:dyDescent="0.25">
      <c r="A14" t="s">
        <v>264</v>
      </c>
      <c r="B14" s="2">
        <v>300</v>
      </c>
      <c r="C14" s="2">
        <v>300</v>
      </c>
      <c r="D14" s="24"/>
      <c r="E14" s="28">
        <v>0</v>
      </c>
    </row>
    <row r="15" spans="1:5" x14ac:dyDescent="0.25">
      <c r="A15" t="s">
        <v>265</v>
      </c>
      <c r="B15" s="2">
        <v>4500</v>
      </c>
      <c r="C15" s="2">
        <v>4500</v>
      </c>
      <c r="D15" s="24"/>
      <c r="E15" s="28">
        <v>0</v>
      </c>
    </row>
    <row r="16" spans="1:5" x14ac:dyDescent="0.25">
      <c r="A16" t="s">
        <v>266</v>
      </c>
      <c r="B16" s="2">
        <v>34000</v>
      </c>
      <c r="C16" s="2">
        <v>34000</v>
      </c>
      <c r="D16" s="24"/>
      <c r="E16" s="28">
        <v>0</v>
      </c>
    </row>
    <row r="17" spans="1:5" x14ac:dyDescent="0.25">
      <c r="A17" t="s">
        <v>267</v>
      </c>
      <c r="B17" s="2">
        <v>3000</v>
      </c>
      <c r="C17" s="2">
        <v>3000</v>
      </c>
      <c r="D17" s="24"/>
      <c r="E17" s="28">
        <v>0</v>
      </c>
    </row>
    <row r="18" spans="1:5" x14ac:dyDescent="0.25">
      <c r="A18" t="s">
        <v>268</v>
      </c>
      <c r="B18" s="2">
        <v>6000</v>
      </c>
      <c r="C18" s="2">
        <v>10000</v>
      </c>
      <c r="D18" s="24">
        <v>-4000</v>
      </c>
      <c r="E18" s="28">
        <v>-40</v>
      </c>
    </row>
    <row r="19" spans="1:5" x14ac:dyDescent="0.25">
      <c r="A19" t="s">
        <v>269</v>
      </c>
      <c r="B19" s="2">
        <v>600</v>
      </c>
      <c r="C19" s="2">
        <v>600</v>
      </c>
      <c r="D19" s="24"/>
      <c r="E19" s="28">
        <v>0</v>
      </c>
    </row>
    <row r="20" spans="1:5" x14ac:dyDescent="0.25">
      <c r="A20" t="s">
        <v>270</v>
      </c>
      <c r="B20" s="2">
        <v>133405</v>
      </c>
      <c r="C20" s="2">
        <v>137531</v>
      </c>
      <c r="D20" s="24">
        <v>-4126</v>
      </c>
      <c r="E20" s="28">
        <v>-3</v>
      </c>
    </row>
    <row r="21" spans="1:5" x14ac:dyDescent="0.25">
      <c r="A21" t="s">
        <v>271</v>
      </c>
      <c r="B21" s="2"/>
      <c r="C21" s="2"/>
      <c r="D21" s="24"/>
      <c r="E21" s="28">
        <v>0</v>
      </c>
    </row>
    <row r="22" spans="1:5" x14ac:dyDescent="0.25">
      <c r="A22" t="s">
        <v>272</v>
      </c>
      <c r="B22" s="2">
        <v>476131.54</v>
      </c>
      <c r="C22" s="2">
        <v>69888.95</v>
      </c>
      <c r="D22" s="24">
        <v>406242.59</v>
      </c>
      <c r="E22" s="28">
        <v>581.27</v>
      </c>
    </row>
    <row r="23" spans="1:5" x14ac:dyDescent="0.25">
      <c r="A23" t="s">
        <v>273</v>
      </c>
      <c r="B23" s="2">
        <v>6000</v>
      </c>
      <c r="C23" s="2">
        <v>6000</v>
      </c>
      <c r="D23" s="24"/>
      <c r="E23" s="28">
        <v>0</v>
      </c>
    </row>
    <row r="24" spans="1:5" x14ac:dyDescent="0.25">
      <c r="A24" t="s">
        <v>274</v>
      </c>
      <c r="B24" s="2"/>
      <c r="C24" s="2"/>
      <c r="D24" s="24"/>
      <c r="E24" s="28">
        <v>0</v>
      </c>
    </row>
    <row r="25" spans="1:5" x14ac:dyDescent="0.25">
      <c r="A25" t="s">
        <v>142</v>
      </c>
      <c r="B25" s="27">
        <f>SUBTOTAL(109,Tabla4[Previsiones Iniciales 2021])</f>
        <v>2830100</v>
      </c>
      <c r="C25" s="27">
        <f>SUBTOTAL(109,Tabla4[Previsiones Iniciales 2020])</f>
        <v>2369000</v>
      </c>
      <c r="D25" s="25"/>
      <c r="E25" s="27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INGRESOS 2021</vt:lpstr>
      <vt:lpstr>GASTOS 2021</vt:lpstr>
      <vt:lpstr>RESUMEN</vt:lpstr>
      <vt:lpstr>COMPARATIVA GASTOS ARTICULOS</vt:lpstr>
      <vt:lpstr>COMPARATIVA INGRESOS ARTICULOS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2020-11-30T08:44:13Z</dcterms:created>
  <dcterms:modified xsi:type="dcterms:W3CDTF">2021-05-06T08:01:35Z</dcterms:modified>
</cp:coreProperties>
</file>